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showHorizontalScroll="0" showVerticalScroll="0" xWindow="360" yWindow="-120" windowWidth="12840" windowHeight="8610" firstSheet="1" activeTab="1"/>
  </bookViews>
  <sheets>
    <sheet name="DATA" sheetId="9" state="hidden" r:id="rId1"/>
    <sheet name="Sheet" sheetId="6" r:id="rId2"/>
    <sheet name="Order" sheetId="5" r:id="rId3"/>
    <sheet name="Ohjeet" sheetId="15" r:id="rId4"/>
    <sheet name="Levyt" sheetId="12" r:id="rId5"/>
    <sheet name="weights" sheetId="11" state="hidden" r:id="rId6"/>
  </sheets>
  <externalReferences>
    <externalReference r:id="rId7"/>
    <externalReference r:id="rId8"/>
  </externalReferences>
  <definedNames>
    <definedName name="_JK1" localSheetId="3">[1]Sheet!$P$8:$P$45</definedName>
    <definedName name="_JK1">Sheet!$P$8:$P$45</definedName>
    <definedName name="_Maa1" localSheetId="0">#REF!</definedName>
    <definedName name="_Maa1" localSheetId="4">[2]Sheet!#REF!</definedName>
    <definedName name="_Maa1" localSheetId="5">[2]Sheet!#REF!</definedName>
    <definedName name="_MV1" localSheetId="3">[1]Sheet!$AB$8:$AB$45</definedName>
    <definedName name="_MV1">Sheet!$AB$8:$AB$45</definedName>
    <definedName name="_pai1" localSheetId="0">#REF!</definedName>
    <definedName name="_PP1" localSheetId="3">[1]Sheet!$V$8:$V$45</definedName>
    <definedName name="_PP1">Sheet!$V$8:$V$45</definedName>
    <definedName name="JKTulos1" localSheetId="0">#REF!</definedName>
    <definedName name="JKTulos1" localSheetId="4">[2]Sheet!#REF!</definedName>
    <definedName name="JKTulos1" localSheetId="5">[2]Sheet!#REF!</definedName>
    <definedName name="K" localSheetId="0">#REF!</definedName>
    <definedName name="K" localSheetId="4">[2]Sheet!#REF!</definedName>
    <definedName name="K" localSheetId="5">[2]Sheet!#REF!</definedName>
    <definedName name="kerro" localSheetId="0">#REF!</definedName>
    <definedName name="kerro" localSheetId="4">[2]Sheet!#REF!</definedName>
    <definedName name="kerro" localSheetId="5">[2]Sheet!#REF!</definedName>
    <definedName name="Kerroin" localSheetId="0">#REF!</definedName>
    <definedName name="Kerroin" localSheetId="4">[2]Sheet!#REF!</definedName>
    <definedName name="Kerroin" localSheetId="5">[2]Sheet!#REF!</definedName>
    <definedName name="Kerroin1" localSheetId="3">[1]Sheet!$AJ$8:$AJ$45</definedName>
    <definedName name="Kerroin1">Sheet!$AJ$8:$AJ$45</definedName>
    <definedName name="M_N1">Sheet!$G$8:$G$45</definedName>
    <definedName name="Men" localSheetId="0">#REF!</definedName>
    <definedName name="MVTulos1" localSheetId="0">#REF!</definedName>
    <definedName name="MVTulos1" localSheetId="4">[2]Sheet!#REF!</definedName>
    <definedName name="MVTulos1" localSheetId="5">[2]Sheet!#REF!</definedName>
    <definedName name="Nimi1" localSheetId="0">#REF!</definedName>
    <definedName name="Nimi1" localSheetId="4">[2]Sheet!#REF!</definedName>
    <definedName name="Nimi1" localSheetId="5">[2]Sheet!#REF!</definedName>
    <definedName name="Paino1" localSheetId="3">[1]Sheet!$J$8:$J$45</definedName>
    <definedName name="Paino1">Sheet!$J$8:$J$45</definedName>
    <definedName name="Pisteet1" localSheetId="0">#REF!</definedName>
    <definedName name="Pisteet1" localSheetId="4">[2]Sheet!#REF!</definedName>
    <definedName name="Pisteet1" localSheetId="5">[2]Sheet!#REF!</definedName>
    <definedName name="PPTulos1" localSheetId="0">#REF!</definedName>
    <definedName name="PPTulos1" localSheetId="4">[2]Sheet!#REF!</definedName>
    <definedName name="PPTulos1" localSheetId="5">[2]Sheet!#REF!</definedName>
    <definedName name="_xlnm.Print_Area" localSheetId="1">Sheet!$F$2:$AE$56</definedName>
    <definedName name="Sijoitus1" localSheetId="0">#REF!</definedName>
    <definedName name="Sijoitus1" localSheetId="4">[2]Sheet!#REF!</definedName>
    <definedName name="Sijoitus1" localSheetId="5">[2]Sheet!#REF!</definedName>
    <definedName name="Women" localSheetId="0">#REF!</definedName>
    <definedName name="x" localSheetId="0">#REF!</definedName>
    <definedName name="YHT1" localSheetId="3">[1]Sheet!$AD$8:$AD$45</definedName>
    <definedName name="YHT1">Sheet!$AD$8:$AD$45</definedName>
  </definedNames>
  <calcPr calcId="124519"/>
</workbook>
</file>

<file path=xl/calcChain.xml><?xml version="1.0" encoding="utf-8"?>
<calcChain xmlns="http://schemas.openxmlformats.org/spreadsheetml/2006/main">
  <c r="AD9" i="6"/>
  <c r="AJ9"/>
  <c r="AE9"/>
  <c r="AD10"/>
  <c r="AE10" s="1"/>
  <c r="AJ10"/>
  <c r="AE30"/>
  <c r="AE31"/>
  <c r="AE32"/>
  <c r="AE33"/>
  <c r="AE34"/>
  <c r="AE35"/>
  <c r="AE36"/>
  <c r="AE37"/>
  <c r="AE38"/>
  <c r="AE39"/>
  <c r="AE40"/>
  <c r="AE41"/>
  <c r="AE42"/>
  <c r="AE43"/>
  <c r="AE44"/>
  <c r="AE45"/>
  <c r="AE8"/>
  <c r="AD39"/>
  <c r="AD40"/>
  <c r="AD41"/>
  <c r="AD42"/>
  <c r="AD43"/>
  <c r="AD44"/>
  <c r="AD45"/>
  <c r="AD11"/>
  <c r="AD13"/>
  <c r="AD12"/>
  <c r="AD14"/>
  <c r="AD16"/>
  <c r="AJ16"/>
  <c r="AE16"/>
  <c r="AD15"/>
  <c r="AE15" s="1"/>
  <c r="AJ15"/>
  <c r="AD17"/>
  <c r="AE17"/>
  <c r="AD19"/>
  <c r="AJ19"/>
  <c r="AE19"/>
  <c r="AD18"/>
  <c r="AJ18"/>
  <c r="AE18"/>
  <c r="AD20"/>
  <c r="AE20"/>
  <c r="AD21"/>
  <c r="AE21" s="1"/>
  <c r="AJ21"/>
  <c r="AD22"/>
  <c r="AJ22"/>
  <c r="AD23"/>
  <c r="AD24"/>
  <c r="AD25"/>
  <c r="AE25" s="1"/>
  <c r="AD26"/>
  <c r="AD27"/>
  <c r="AD28"/>
  <c r="AD29"/>
  <c r="AE29" s="1"/>
  <c r="AD30"/>
  <c r="AD31"/>
  <c r="AD32"/>
  <c r="AD33"/>
  <c r="AD34"/>
  <c r="AD35"/>
  <c r="AD36"/>
  <c r="AD37"/>
  <c r="AD38"/>
  <c r="AD8"/>
  <c r="X9"/>
  <c r="X10"/>
  <c r="X11"/>
  <c r="X13"/>
  <c r="X12"/>
  <c r="X14"/>
  <c r="X16"/>
  <c r="X15"/>
  <c r="X17"/>
  <c r="X19"/>
  <c r="X18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8"/>
  <c r="A11"/>
  <c r="B11"/>
  <c r="AK9"/>
  <c r="AK10"/>
  <c r="AK11"/>
  <c r="AK13"/>
  <c r="AK12"/>
  <c r="AK14"/>
  <c r="AK16"/>
  <c r="AK15"/>
  <c r="AK17"/>
  <c r="AK19"/>
  <c r="AK18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8"/>
  <c r="AJ8"/>
  <c r="AJ11"/>
  <c r="AJ13"/>
  <c r="AE13"/>
  <c r="AJ12"/>
  <c r="AJ14"/>
  <c r="AJ17"/>
  <c r="AJ20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N12"/>
  <c r="AN13"/>
  <c r="AN14"/>
  <c r="AN15"/>
  <c r="AN16"/>
  <c r="AN17"/>
  <c r="AN18"/>
  <c r="AN19"/>
  <c r="AN30"/>
  <c r="AN31"/>
  <c r="AN32"/>
  <c r="AN33"/>
  <c r="AN34"/>
  <c r="AN35"/>
  <c r="AN9"/>
  <c r="AN10"/>
  <c r="AN11"/>
  <c r="AN20"/>
  <c r="AN21"/>
  <c r="AN22"/>
  <c r="AN23"/>
  <c r="AN24"/>
  <c r="AN25"/>
  <c r="AN26"/>
  <c r="AN27"/>
  <c r="AN28"/>
  <c r="AN29"/>
  <c r="AN36"/>
  <c r="AN37"/>
  <c r="AN38"/>
  <c r="AN39"/>
  <c r="AN40"/>
  <c r="AN41"/>
  <c r="AN42"/>
  <c r="AN43"/>
  <c r="AN44"/>
  <c r="AN45"/>
  <c r="AN8"/>
  <c r="U5" i="5"/>
  <c r="AG46"/>
  <c r="AG8"/>
  <c r="AG9" s="1"/>
  <c r="AG10" s="1"/>
  <c r="AG11" s="1"/>
  <c r="AG12" s="1"/>
  <c r="AG13" s="1"/>
  <c r="AG14" s="1"/>
  <c r="AG15" s="1"/>
  <c r="AG16" s="1"/>
  <c r="AG17"/>
  <c r="AG18"/>
  <c r="AG19"/>
  <c r="AG20"/>
  <c r="AG21"/>
  <c r="AG22"/>
  <c r="AG23"/>
  <c r="AG24"/>
  <c r="AG25"/>
  <c r="AG26"/>
  <c r="AG27"/>
  <c r="AG28"/>
  <c r="M27"/>
  <c r="M28"/>
  <c r="M26"/>
  <c r="M8"/>
  <c r="M9" s="1"/>
  <c r="M10"/>
  <c r="M11"/>
  <c r="M12"/>
  <c r="M13"/>
  <c r="M14"/>
  <c r="M15"/>
  <c r="M16"/>
  <c r="M17"/>
  <c r="M18"/>
  <c r="M19"/>
  <c r="M20"/>
  <c r="M21"/>
  <c r="M22"/>
  <c r="M23"/>
  <c r="M24"/>
  <c r="M25"/>
  <c r="A20" i="6"/>
  <c r="B20"/>
  <c r="C14"/>
  <c r="C15"/>
  <c r="C16"/>
  <c r="C17"/>
  <c r="C18"/>
  <c r="C19"/>
  <c r="C20"/>
  <c r="C13"/>
  <c r="C11"/>
  <c r="C29"/>
  <c r="C32"/>
  <c r="C33"/>
  <c r="C34"/>
  <c r="C35"/>
  <c r="C36"/>
  <c r="C37"/>
  <c r="C38"/>
  <c r="C31"/>
  <c r="A38"/>
  <c r="A37"/>
  <c r="A36"/>
  <c r="A35"/>
  <c r="A34"/>
  <c r="A33"/>
  <c r="A32"/>
  <c r="A31"/>
  <c r="A29"/>
  <c r="A19"/>
  <c r="A18"/>
  <c r="A17"/>
  <c r="A16"/>
  <c r="A15"/>
  <c r="A14"/>
  <c r="A13"/>
  <c r="B36"/>
  <c r="B37"/>
  <c r="B32"/>
  <c r="B33"/>
  <c r="B34"/>
  <c r="B35"/>
  <c r="B38"/>
  <c r="B31"/>
  <c r="B29"/>
  <c r="B19"/>
  <c r="B14"/>
  <c r="B15"/>
  <c r="B16"/>
  <c r="B17"/>
  <c r="B18"/>
  <c r="B13"/>
  <c r="A6"/>
  <c r="Q9"/>
  <c r="Q10"/>
  <c r="Q14"/>
  <c r="W14"/>
  <c r="Q11"/>
  <c r="W11"/>
  <c r="Q12"/>
  <c r="W12"/>
  <c r="Q13"/>
  <c r="W13"/>
  <c r="Q16"/>
  <c r="W16"/>
  <c r="Q15"/>
  <c r="W15"/>
  <c r="Q17"/>
  <c r="W17"/>
  <c r="Q19"/>
  <c r="W19"/>
  <c r="Q22"/>
  <c r="W22"/>
  <c r="Q18"/>
  <c r="W18"/>
  <c r="Q20"/>
  <c r="W20"/>
  <c r="Q21"/>
  <c r="W21"/>
  <c r="Q23"/>
  <c r="W23"/>
  <c r="Q24"/>
  <c r="W24"/>
  <c r="Q25"/>
  <c r="W25"/>
  <c r="Q26"/>
  <c r="W26"/>
  <c r="Q28"/>
  <c r="W28"/>
  <c r="Q27"/>
  <c r="W27"/>
  <c r="Q30"/>
  <c r="W30"/>
  <c r="Q32"/>
  <c r="W32"/>
  <c r="Q33"/>
  <c r="W33"/>
  <c r="Q29"/>
  <c r="W29"/>
  <c r="Q31"/>
  <c r="W31"/>
  <c r="Q34"/>
  <c r="W34"/>
  <c r="Q35"/>
  <c r="W35"/>
  <c r="Q36"/>
  <c r="W36"/>
  <c r="Q37"/>
  <c r="W37"/>
  <c r="Q38"/>
  <c r="W38"/>
  <c r="Q41"/>
  <c r="W41"/>
  <c r="Q39"/>
  <c r="W39"/>
  <c r="Q40"/>
  <c r="W40"/>
  <c r="Q42"/>
  <c r="Q43"/>
  <c r="Q44"/>
  <c r="Q45"/>
  <c r="Q8"/>
  <c r="D17"/>
  <c r="D18"/>
  <c r="D19"/>
  <c r="D20"/>
  <c r="D21"/>
  <c r="D16"/>
  <c r="D14"/>
  <c r="W10"/>
  <c r="W8"/>
  <c r="AC13"/>
  <c r="AC15"/>
  <c r="AC16"/>
  <c r="AC12"/>
  <c r="AC11"/>
  <c r="AC14"/>
  <c r="AC30"/>
  <c r="AC32"/>
  <c r="AC33"/>
  <c r="AC29"/>
  <c r="AC31"/>
  <c r="AC19"/>
  <c r="AC17"/>
  <c r="AC26"/>
  <c r="AC35"/>
  <c r="AC10"/>
  <c r="AC28"/>
  <c r="AC27"/>
  <c r="AC25"/>
  <c r="AC24"/>
  <c r="AC23"/>
  <c r="AC22"/>
  <c r="AC18"/>
  <c r="AC20"/>
  <c r="AC21"/>
  <c r="W9"/>
  <c r="AC9"/>
  <c r="W45"/>
  <c r="AC45"/>
  <c r="W44"/>
  <c r="AC44"/>
  <c r="W43"/>
  <c r="AC43"/>
  <c r="W42"/>
  <c r="AC42"/>
  <c r="AC39"/>
  <c r="AC40"/>
  <c r="AC38"/>
  <c r="AC41"/>
  <c r="AC36"/>
  <c r="AC37"/>
  <c r="AC34"/>
  <c r="AC8"/>
  <c r="AE22" l="1"/>
  <c r="AE12"/>
  <c r="AE14"/>
  <c r="AE26"/>
  <c r="AE23"/>
  <c r="AE11"/>
  <c r="AE27"/>
  <c r="AE24"/>
  <c r="AE28"/>
  <c r="L5"/>
  <c r="A1" i="12" s="1"/>
  <c r="I5" i="6" s="1"/>
</calcChain>
</file>

<file path=xl/sharedStrings.xml><?xml version="1.0" encoding="utf-8"?>
<sst xmlns="http://schemas.openxmlformats.org/spreadsheetml/2006/main" count="2366" uniqueCount="1951">
  <si>
    <t>6*20   10   0,25</t>
  </si>
  <si>
    <t>6*20   10   0,5</t>
  </si>
  <si>
    <t>6*20   10   0,5   0,25</t>
  </si>
  <si>
    <t>6*20   10   1,0</t>
  </si>
  <si>
    <t>6*20   10   1,25</t>
  </si>
  <si>
    <t>6*20   10   1,25   0,25</t>
  </si>
  <si>
    <t>6*20   10   1,25   0,5</t>
  </si>
  <si>
    <t>6*20   10   1,25   0,5   0,25</t>
  </si>
  <si>
    <t>6*20   10   1,25   1,0</t>
  </si>
  <si>
    <t>6*20   10   2,5</t>
  </si>
  <si>
    <t>6*20   10   2,5   0,25</t>
  </si>
  <si>
    <t>6*20   10   2,5   0,5</t>
  </si>
  <si>
    <t>6*20   10   2,5   0,5   0,25</t>
  </si>
  <si>
    <t>6*20   10   2,5   1,0</t>
  </si>
  <si>
    <t>6*20   10   2,5   1,25</t>
  </si>
  <si>
    <t>6*20   10   2,5   1,25   0,25</t>
  </si>
  <si>
    <t>6*20   10   2,5   1,25   0,5</t>
  </si>
  <si>
    <t>6*20   10   2,5   1,25   0,5   0,25</t>
  </si>
  <si>
    <t>6*20   10   2,5   1,25   1,0</t>
  </si>
  <si>
    <t>6*20   10   5</t>
  </si>
  <si>
    <t>6*20   10   5   0,25</t>
  </si>
  <si>
    <t>6*20   10   5   0,5</t>
  </si>
  <si>
    <t>6*20   10   5   0,5   0,25</t>
  </si>
  <si>
    <t>6*20   10   5   1,0</t>
  </si>
  <si>
    <t>6*20   10   5   1,25</t>
  </si>
  <si>
    <t>6*20   10   5   1,25   0,25</t>
  </si>
  <si>
    <t>6*20   10   5   1,25   0,5</t>
  </si>
  <si>
    <t>6*20   10   5   1,25   0,5   0,25</t>
  </si>
  <si>
    <t>6*20   10   5   1,25   1,0</t>
  </si>
  <si>
    <t>6*20   10   5   2,5</t>
  </si>
  <si>
    <t>6*20   10   5   2,5   0,25</t>
  </si>
  <si>
    <t>6*20   10   5   2,5   0,5</t>
  </si>
  <si>
    <t>6*20   10   5   2,5   0,5   0,25</t>
  </si>
  <si>
    <t>6*20   10   5   2,5   1,0</t>
  </si>
  <si>
    <t>6*20   10   5   2,5   1,25</t>
  </si>
  <si>
    <t>6*20   10   5   2,5   1,25   0,25</t>
  </si>
  <si>
    <t>6*20   10   5   2,5   1,25   0,5</t>
  </si>
  <si>
    <t>6*20   10   5   2,5   1,25   0,5   0,25</t>
  </si>
  <si>
    <t>6*20   10   5   2,5   1,25   1,0</t>
  </si>
  <si>
    <t xml:space="preserve">7*20   </t>
  </si>
  <si>
    <t xml:space="preserve">7*20   0,25   </t>
  </si>
  <si>
    <t xml:space="preserve">7*20   0,5  </t>
  </si>
  <si>
    <t xml:space="preserve">7*20   0,5   0,25  </t>
  </si>
  <si>
    <t>7*20   1,0</t>
  </si>
  <si>
    <t>7*20   1,25</t>
  </si>
  <si>
    <t>7*20   1,25   0,25</t>
  </si>
  <si>
    <t>7*20   1,25   0,5</t>
  </si>
  <si>
    <t>7*20   1,25   0,5   0,25</t>
  </si>
  <si>
    <t>7*20   1,25   1,0</t>
  </si>
  <si>
    <t>7*20   2,5</t>
  </si>
  <si>
    <t>7*20   2,5   0,25</t>
  </si>
  <si>
    <t>7*20   2,5   0,5</t>
  </si>
  <si>
    <t>7*20   2,5   0,5   0,25</t>
  </si>
  <si>
    <t>7*20   2,5   1,0</t>
  </si>
  <si>
    <t>7*20   2,5   1,25</t>
  </si>
  <si>
    <t>7*20   2,5   1,25  0,25</t>
  </si>
  <si>
    <t>7*20   2,5   1,25  0,5</t>
  </si>
  <si>
    <t>7*20   2,5   1,25  0,5   0,25</t>
  </si>
  <si>
    <t>7*20   2,5   1,25  1,0</t>
  </si>
  <si>
    <t>7*20   5</t>
  </si>
  <si>
    <t>7*20   5   0,25</t>
  </si>
  <si>
    <t>7*20   5   0,5</t>
  </si>
  <si>
    <t>7*20   5   0,5   0,25</t>
  </si>
  <si>
    <t>7*20   5   1,0</t>
  </si>
  <si>
    <t>7*20   5   1,25</t>
  </si>
  <si>
    <t>7*20   5   1,25   0,25</t>
  </si>
  <si>
    <t>7*20   5   1,25   0,5</t>
  </si>
  <si>
    <t>7*20   5   1,25   0,5   0,25</t>
  </si>
  <si>
    <t>7*20   5   1,25   1,0</t>
  </si>
  <si>
    <t>7*20   5   2,5</t>
  </si>
  <si>
    <t>7*20   5   2,5   0,25</t>
  </si>
  <si>
    <t>7*20   5   2,5   0,5</t>
  </si>
  <si>
    <t>7*20   5   2,5   0,5   0,25</t>
  </si>
  <si>
    <t>7*20   5   2,5   1,0</t>
  </si>
  <si>
    <t>7*20   5   2,5   1,25</t>
  </si>
  <si>
    <t>7*20   5   2,5   1,25   0,25</t>
  </si>
  <si>
    <t>7*20   5   2,5   1,25   0,5</t>
  </si>
  <si>
    <t>7*20   5   2,5   1,25   0,5   0,25</t>
  </si>
  <si>
    <t>7*20   5   2,5   1,25   1,0</t>
  </si>
  <si>
    <t xml:space="preserve">8*20   </t>
  </si>
  <si>
    <t xml:space="preserve">7*20   10      </t>
  </si>
  <si>
    <t xml:space="preserve">7*20   10   0,25   </t>
  </si>
  <si>
    <t xml:space="preserve">7*20   10   0,5   </t>
  </si>
  <si>
    <t xml:space="preserve">7*20   10   0,5   0,25   </t>
  </si>
  <si>
    <t>7*20   10   1,0</t>
  </si>
  <si>
    <t>7*20   10   1,25</t>
  </si>
  <si>
    <t>7*20   10   1,25   0,25</t>
  </si>
  <si>
    <t>7*20   10   1,25   0,5</t>
  </si>
  <si>
    <t>7*20   10   1,25   0,5   0,25</t>
  </si>
  <si>
    <t>7*20   10   1,25   1,0</t>
  </si>
  <si>
    <t>7*20   10   2,5</t>
  </si>
  <si>
    <t>7*20   10   2,5   0,25</t>
  </si>
  <si>
    <t>7*20   10   2,5   0,5</t>
  </si>
  <si>
    <t>7*20   10   2,5   0,5   0,25</t>
  </si>
  <si>
    <t>7*20   10   2,5   1,0</t>
  </si>
  <si>
    <t>7*20   10   2,5   1,25</t>
  </si>
  <si>
    <t>7*20   10   2,5   1,25   0,25</t>
  </si>
  <si>
    <t>7*20   10   2,5   1,25   0,5</t>
  </si>
  <si>
    <t>7*20   10   2,5   1,25   0,5   0,25</t>
  </si>
  <si>
    <t>7*20   10   2,5   1,25   1,0</t>
  </si>
  <si>
    <t>7*20   10   5</t>
  </si>
  <si>
    <t>7*20   10   5   0,25</t>
  </si>
  <si>
    <t>7*20   10   5   0,5</t>
  </si>
  <si>
    <t>7*20   10   5   0,5   0,25</t>
  </si>
  <si>
    <t>7*20   10   5   1,0</t>
  </si>
  <si>
    <t>7*20   10   5   1,25</t>
  </si>
  <si>
    <t>7*20   10   5   1,25   0,25</t>
  </si>
  <si>
    <t>7*20   10   5   1,25   0,5</t>
  </si>
  <si>
    <t>7*20   10   5   1,25   0,5   0,25</t>
  </si>
  <si>
    <t>7*20   10   5   1,25   1,0</t>
  </si>
  <si>
    <t>7*20   10   5   2,5</t>
  </si>
  <si>
    <t>7*20   10   5   2,5   0,25</t>
  </si>
  <si>
    <t>7*20   10   5   2,5   0,5</t>
  </si>
  <si>
    <t>7*20   10   5   2,5   0,5   0,25</t>
  </si>
  <si>
    <t>7*20   10   5   2,5   1,0</t>
  </si>
  <si>
    <t>7*20   10   5   2,5   1,25</t>
  </si>
  <si>
    <t>7*20   10   5   2,5   1,25   0,25</t>
  </si>
  <si>
    <t>7*20   10   5   2,5   1,25   0,5</t>
  </si>
  <si>
    <t>7*20   10   5   2,5   1,25   0,5   0,25</t>
  </si>
  <si>
    <t>7*20   10   5   2,5   1,25   1,0</t>
  </si>
  <si>
    <t>8*20   0,25</t>
  </si>
  <si>
    <t>8*20   0,5</t>
  </si>
  <si>
    <t>8*20   0,5   0,25</t>
  </si>
  <si>
    <t>8*20   1,0</t>
  </si>
  <si>
    <t>8*20   1,25</t>
  </si>
  <si>
    <t>8*20   1,25   0,25</t>
  </si>
  <si>
    <t>8*20   1,25   0,5</t>
  </si>
  <si>
    <t>8*20   1,25   0,5   0,25</t>
  </si>
  <si>
    <t>8*20   1,25   1,0</t>
  </si>
  <si>
    <t>8*20   2,5</t>
  </si>
  <si>
    <t>8*20   2,5   0,25</t>
  </si>
  <si>
    <t>8*20   2,5   0,5</t>
  </si>
  <si>
    <t>8*20   2,5   0,5   0,25</t>
  </si>
  <si>
    <t>8*20   2,5   1,0</t>
  </si>
  <si>
    <t>8*20   2,5   1,25</t>
  </si>
  <si>
    <t>8*20   2,5   1,25   0,25</t>
  </si>
  <si>
    <t>8*20   2,5   1,25   0,5</t>
  </si>
  <si>
    <t>8*20   2,5   1,25   0,5   0,25</t>
  </si>
  <si>
    <t>8*20   2,5   1,25   1,0</t>
  </si>
  <si>
    <t>8*20   5</t>
  </si>
  <si>
    <t>8*20   5   0,25</t>
  </si>
  <si>
    <t>8*20   5   0,5</t>
  </si>
  <si>
    <t>8*20   5   0,5   0,25</t>
  </si>
  <si>
    <t>8*20   5   1,0</t>
  </si>
  <si>
    <t>8*20   5   1,25</t>
  </si>
  <si>
    <t>8*20   5   1,25   0,25</t>
  </si>
  <si>
    <t>8*20   5   1,25   0,5</t>
  </si>
  <si>
    <t>8*20   5   1,25   0,5   0,25</t>
  </si>
  <si>
    <t>8*20   5   1,25   1,0</t>
  </si>
  <si>
    <t>8*20   5   2,5</t>
  </si>
  <si>
    <t>8*20   5   2,5   0,25</t>
  </si>
  <si>
    <t>8*20   5   2,5   0,5</t>
  </si>
  <si>
    <t>8*20   5   2,5   0,5   0,25</t>
  </si>
  <si>
    <t>8*20   5   2,5   1,0</t>
  </si>
  <si>
    <t>8*20   5   2,5   1,25</t>
  </si>
  <si>
    <t>8*20   5   2,5   1,25   0,25</t>
  </si>
  <si>
    <t>8*20   5   2,5   1,25   0,5</t>
  </si>
  <si>
    <t>8*20   5   2,5   1,25   0,5   0,25</t>
  </si>
  <si>
    <t>8*20   5   2,5   1,25   1,0</t>
  </si>
  <si>
    <t>8*20   10</t>
  </si>
  <si>
    <t>8*20   10   0,25</t>
  </si>
  <si>
    <t>8*20   10   0,5</t>
  </si>
  <si>
    <t>8*20   10   0,5   0,25</t>
  </si>
  <si>
    <t>8*20   10   1,0</t>
  </si>
  <si>
    <t>8*20   10   1,25</t>
  </si>
  <si>
    <t>8*20   10   1,25   0,25</t>
  </si>
  <si>
    <t>8*20   10   1,25   0,5</t>
  </si>
  <si>
    <t>8*20   10   1,25   0,5   0,25</t>
  </si>
  <si>
    <t>8*20   10   1,25   1,0</t>
  </si>
  <si>
    <t>8*20   10   2,5</t>
  </si>
  <si>
    <t>8*20   10   2,5   0,25</t>
  </si>
  <si>
    <t>8*20   10   2,5   0,5</t>
  </si>
  <si>
    <t>8*20   10   2,5   0,5   0,25</t>
  </si>
  <si>
    <t>8*20   10   2,5   1,0</t>
  </si>
  <si>
    <t>8*20   10   2,5   1,25</t>
  </si>
  <si>
    <t>8*20   10   2,5   1,25   0,25</t>
  </si>
  <si>
    <t>8*20   10   2,5   1,25   0,5</t>
  </si>
  <si>
    <t>8*20   10   2,5   1,25   0,5   0,25</t>
  </si>
  <si>
    <t>8*20   10   2,5   1,25   1,0</t>
  </si>
  <si>
    <t>8*20   10   5</t>
  </si>
  <si>
    <t>8*20   10   5   0,25</t>
  </si>
  <si>
    <t>8*20   10   5   0,5</t>
  </si>
  <si>
    <t>8*20   10   5   0,5   0,25</t>
  </si>
  <si>
    <t>8*20   10   5   1,0</t>
  </si>
  <si>
    <t>8*20   10   5   1,25</t>
  </si>
  <si>
    <t>8*20   10   5   1,25   0,25</t>
  </si>
  <si>
    <t>8*20   10   5   1,25   0,5</t>
  </si>
  <si>
    <t>8*20   10   5   1,25   0,5   0,25</t>
  </si>
  <si>
    <t>8*20   10   5   1,25   1,0</t>
  </si>
  <si>
    <t>8*20   10   5   2,5</t>
  </si>
  <si>
    <t>8*20   10   5   2,5   0,25</t>
  </si>
  <si>
    <t>8*20   10   5   2,5   0,5</t>
  </si>
  <si>
    <t>8*20   10   5   2,5   0,5   0,25</t>
  </si>
  <si>
    <t>8*20   10   5   2,5   1,0</t>
  </si>
  <si>
    <t>8*20   10   5   2,5   1,25</t>
  </si>
  <si>
    <t>8*20   10   5   2,5   1,25  0,25</t>
  </si>
  <si>
    <t>8*20   10   5   2,5   1,25  0,5</t>
  </si>
  <si>
    <t>8*20   10   5   2,5   1,25  0,5   0,25</t>
  </si>
  <si>
    <t>8*20   10   5   2,5   1,25  1,0</t>
  </si>
  <si>
    <t xml:space="preserve">9*20   </t>
  </si>
  <si>
    <t>9*20   0,25</t>
  </si>
  <si>
    <t>9*20   0,5</t>
  </si>
  <si>
    <t>9*20   0,5   0,25</t>
  </si>
  <si>
    <t>9*20   1,0</t>
  </si>
  <si>
    <t>9*20   1,25</t>
  </si>
  <si>
    <t>9*20   1,25   0,25</t>
  </si>
  <si>
    <t>9*20   1,25   0,5</t>
  </si>
  <si>
    <t>9*20   1,25   0,5   0,25</t>
  </si>
  <si>
    <t>9*20   1,25   1,0</t>
  </si>
  <si>
    <t>9*20   2,5</t>
  </si>
  <si>
    <t>9*20   2,5   0,25</t>
  </si>
  <si>
    <t>9*20   2,5   0,5</t>
  </si>
  <si>
    <t>9*20   2,5   0,5   0,25</t>
  </si>
  <si>
    <t>9*20   2,5   1,0</t>
  </si>
  <si>
    <t>9*20   2,5   1,25</t>
  </si>
  <si>
    <t>9*20   2,5   1,25   0,25</t>
  </si>
  <si>
    <t>9*20   2,5   1,25   0,5</t>
  </si>
  <si>
    <t>9*20   2,5   1,25   0,5   0,25</t>
  </si>
  <si>
    <t>9*20   2,5   1,25   1,0</t>
  </si>
  <si>
    <t>9*20   5</t>
  </si>
  <si>
    <t>9*20   5   0,25</t>
  </si>
  <si>
    <t>9*20   5   0,5</t>
  </si>
  <si>
    <t>9*20   5   0,5   0,25</t>
  </si>
  <si>
    <t>9*20   5   1,0</t>
  </si>
  <si>
    <t>9*20   5   1,25</t>
  </si>
  <si>
    <t>9*20   5   1,25   0,25</t>
  </si>
  <si>
    <t>9*20   5   1,25   0,5</t>
  </si>
  <si>
    <t>9*20   5   1,25   0,5   0,25</t>
  </si>
  <si>
    <t>9*20   5   1,25   1,0</t>
  </si>
  <si>
    <t>9*20   5   2,5</t>
  </si>
  <si>
    <t>1*20   5   0,25</t>
  </si>
  <si>
    <t>1*20   5   0,5   0,25</t>
  </si>
  <si>
    <t>1*20   5   1,0</t>
  </si>
  <si>
    <t>1*20   5   1,25</t>
  </si>
  <si>
    <t>1*20   5   1,25   0,25</t>
  </si>
  <si>
    <t>1*20   5   1,25   0,5</t>
  </si>
  <si>
    <t>1*20   5   1,25   0,5   0,25</t>
  </si>
  <si>
    <t>1*20   5   1,25   1,0</t>
  </si>
  <si>
    <t>1*20   5   2,5</t>
  </si>
  <si>
    <t>1*20   5   2,5   0,25</t>
  </si>
  <si>
    <t>1*20   5   2,5   0,5</t>
  </si>
  <si>
    <t>1*20   5  2,5   0,5   0,25</t>
  </si>
  <si>
    <t>1*20   5   2,5   1,0</t>
  </si>
  <si>
    <t>1*20   5   2,5   1,25</t>
  </si>
  <si>
    <t>1*20   5   2,5   1,25   0,25</t>
  </si>
  <si>
    <t>1*20   5   2,5   1,25   0,5</t>
  </si>
  <si>
    <t>1*20   5   2,5   1,25   0,5   0,25</t>
  </si>
  <si>
    <t>1*20   5   2,5   1,25   1,0</t>
  </si>
  <si>
    <t>1*20   10</t>
  </si>
  <si>
    <t>1*20   10   0,5</t>
  </si>
  <si>
    <t>1*20   10   0,25</t>
  </si>
  <si>
    <t>1*20   10   0,5   0,25</t>
  </si>
  <si>
    <t>1*20   10   1,0</t>
  </si>
  <si>
    <t>1*20   10   1,25</t>
  </si>
  <si>
    <t>1*20   10   1,25   0,25</t>
  </si>
  <si>
    <t>1*20   10   1,25   0,5</t>
  </si>
  <si>
    <t>1*20   10   1,25   0,5   0,25</t>
  </si>
  <si>
    <t>1*20   10   1,25   1,0</t>
  </si>
  <si>
    <t>1*20   10   2,5</t>
  </si>
  <si>
    <t>1*20   10   2,5   0,25</t>
  </si>
  <si>
    <t>1*20   10   2,5   0,5</t>
  </si>
  <si>
    <t>1*20   10   2,5   0,5   0,25</t>
  </si>
  <si>
    <t>1*20   10   2,5   1,0</t>
  </si>
  <si>
    <t>1*20   10   2,5   1,25</t>
  </si>
  <si>
    <t>1*20   10   2,5   1,25   0,25</t>
  </si>
  <si>
    <t>1*20   10   2,5   1,25   0,5</t>
  </si>
  <si>
    <t>1*20   10   2,5   1,25   0,5   0,25</t>
  </si>
  <si>
    <t>1*20   10   2,5   1,25   1,0</t>
  </si>
  <si>
    <t>1*20   10   5</t>
  </si>
  <si>
    <t>1*20   10   5   0,25</t>
  </si>
  <si>
    <t>1*20   10   5   0,5</t>
  </si>
  <si>
    <t>1*20   10   5   0,5   0,25</t>
  </si>
  <si>
    <t>1*20   10   5   1,0</t>
  </si>
  <si>
    <t>1*20   10   5   1,25</t>
  </si>
  <si>
    <t>1*20   10   5   1,25   0,25</t>
  </si>
  <si>
    <t>1*20   10   5   1,25   0,5</t>
  </si>
  <si>
    <t>1*20   10   5   1,25   0,5   0,25</t>
  </si>
  <si>
    <t>1*20   10   5   1,25   1,0</t>
  </si>
  <si>
    <t>1*20   10   5   2,5</t>
  </si>
  <si>
    <t>1*20   10   5   2,5   0,25</t>
  </si>
  <si>
    <t>1*20   10   5   2,5   0,5</t>
  </si>
  <si>
    <t>1*20   10   5   2,5   0,5   0,25</t>
  </si>
  <si>
    <t>1*20   10   5   2,5   1,0</t>
  </si>
  <si>
    <t>1*20   10   5   2,5   1,25</t>
  </si>
  <si>
    <t xml:space="preserve">1*20   10   5   2,5   1,25   0,25   </t>
  </si>
  <si>
    <t>1*20   10   5   2,5   1,25   0,5</t>
  </si>
  <si>
    <t>1*20   10   5   2,5   1,25   0,5   0,25</t>
  </si>
  <si>
    <t>1*20   10   5   2,5   1,25   1,0</t>
  </si>
  <si>
    <t xml:space="preserve">2*20   </t>
  </si>
  <si>
    <t xml:space="preserve">2*20   0,25   </t>
  </si>
  <si>
    <t xml:space="preserve">2*20   0,5  </t>
  </si>
  <si>
    <t xml:space="preserve">2*20   0,5   0,25  </t>
  </si>
  <si>
    <t>2*20   1,0</t>
  </si>
  <si>
    <t>2*20   1,25   1,0</t>
  </si>
  <si>
    <t>2*20   1,25</t>
  </si>
  <si>
    <t>2*20   1,25   0,25</t>
  </si>
  <si>
    <t xml:space="preserve">2*20   1,25   0,5   </t>
  </si>
  <si>
    <t>2*20   1,25   0,5   0,25</t>
  </si>
  <si>
    <t>2*20   2,5</t>
  </si>
  <si>
    <t>2*20   2,5   0,25</t>
  </si>
  <si>
    <t>2*20   2,5   0,5</t>
  </si>
  <si>
    <t>2*20   2,5   0,5   0,25</t>
  </si>
  <si>
    <t>2*20   2,5   1,0</t>
  </si>
  <si>
    <t>2*20   2,5   1,25</t>
  </si>
  <si>
    <t>2*20   2,5   1,25   0,25</t>
  </si>
  <si>
    <t>2*20   2,5   1,25   0,5</t>
  </si>
  <si>
    <t>2*20   2,5   1,25   0,5   0,25</t>
  </si>
  <si>
    <t>2*20   2,5   1,25   1,0</t>
  </si>
  <si>
    <t>2*20   5</t>
  </si>
  <si>
    <t>2*20   5   0,25</t>
  </si>
  <si>
    <t>2*20   5   0,5</t>
  </si>
  <si>
    <t>2*20   5   0,5   0,25</t>
  </si>
  <si>
    <t>2*20   5   1,0</t>
  </si>
  <si>
    <t>2*20   5   1,25</t>
  </si>
  <si>
    <t>2*20   5   1,25   0,25</t>
  </si>
  <si>
    <t>2*20   5   1,25   0,5</t>
  </si>
  <si>
    <t>2*20   5   1,25   0,5   0,25</t>
  </si>
  <si>
    <t>2*20   5   1,25   1,0</t>
  </si>
  <si>
    <t>2*20   5   2,5</t>
  </si>
  <si>
    <t>2*20   5   2,5   0,5   0,25</t>
  </si>
  <si>
    <t>2*20   5   2,5   0,25</t>
  </si>
  <si>
    <t xml:space="preserve">2*20   5   2,5   0,5   </t>
  </si>
  <si>
    <t>2*20   5   2,5   1,0</t>
  </si>
  <si>
    <t>2*20   5   2,5   1,25</t>
  </si>
  <si>
    <t>9*25   2,5</t>
  </si>
  <si>
    <t>9*25   2,5   0,25</t>
  </si>
  <si>
    <t>9*25   2,5   0,5</t>
  </si>
  <si>
    <t>9*25   2,5   0,5   0,25</t>
  </si>
  <si>
    <t>9*25   2,5   1,0</t>
  </si>
  <si>
    <t>9*25   2,5   1,25</t>
  </si>
  <si>
    <t>9*25   2,5   1,25   0,25</t>
  </si>
  <si>
    <t>9*25   2,5   1,25   0,5</t>
  </si>
  <si>
    <t>9*25   2,5   1,25   0,5   0,25</t>
  </si>
  <si>
    <t>9*25   2,5   1,25   1,0</t>
  </si>
  <si>
    <t>9*25   5</t>
  </si>
  <si>
    <t>9*25   5   0,25</t>
  </si>
  <si>
    <t>9*25   5   0,5</t>
  </si>
  <si>
    <t>9*25   5   0,5   0,25</t>
  </si>
  <si>
    <t>9*25   5   1,0</t>
  </si>
  <si>
    <t>9*25   5   1,25</t>
  </si>
  <si>
    <t>9*25   5   1,25   0,25</t>
  </si>
  <si>
    <t>9*25   5   1,25   0,5</t>
  </si>
  <si>
    <t>9*25   5   1,25   0,5   0,25</t>
  </si>
  <si>
    <t>9*25   5   1,25   1,0</t>
  </si>
  <si>
    <t>9*25   5   2,5</t>
  </si>
  <si>
    <t>9*25   5   2,5   0,25</t>
  </si>
  <si>
    <t>9*25   5   2,5   0,5</t>
  </si>
  <si>
    <t>9*25   5   2,5   0,5   0,25</t>
  </si>
  <si>
    <t>9*25   5   2,5   1,0</t>
  </si>
  <si>
    <t>9*25   5   2,5   1,25</t>
  </si>
  <si>
    <t>9*25   5   2,5   1,25   0,25</t>
  </si>
  <si>
    <t>9*25   5   2,5   1,25   0,5</t>
  </si>
  <si>
    <t>9*25   5   2,5   1,25   0,5   0,25</t>
  </si>
  <si>
    <t>9*25   5   2,5   1,25   1,0</t>
  </si>
  <si>
    <t>9*25   10</t>
  </si>
  <si>
    <t>9*25   10   0,25</t>
  </si>
  <si>
    <t>9*25   10   0,5</t>
  </si>
  <si>
    <t>9*25   10   0,5   0,25</t>
  </si>
  <si>
    <t>9*25   10   1,0</t>
  </si>
  <si>
    <t>9*25   10   1,25</t>
  </si>
  <si>
    <t>9*25   10   1,25   0,25</t>
  </si>
  <si>
    <t>9*25   10   1,25   0,5</t>
  </si>
  <si>
    <t>9*25   10   1,25   0,5   0,25</t>
  </si>
  <si>
    <t>9*25   10   1,25   1,0</t>
  </si>
  <si>
    <t>9*25   10   2,5</t>
  </si>
  <si>
    <t>1.</t>
  </si>
  <si>
    <t>2.</t>
  </si>
  <si>
    <t>3.</t>
  </si>
  <si>
    <t>4.</t>
  </si>
  <si>
    <t>kg</t>
  </si>
  <si>
    <t>Rack</t>
  </si>
  <si>
    <t>pisteet</t>
  </si>
  <si>
    <t>tulos</t>
  </si>
  <si>
    <t>sarja</t>
  </si>
  <si>
    <t>paino</t>
  </si>
  <si>
    <t>pistee</t>
  </si>
  <si>
    <t/>
  </si>
  <si>
    <t>Men</t>
  </si>
  <si>
    <t>Women</t>
  </si>
  <si>
    <t>Sij.</t>
  </si>
  <si>
    <t>M/N</t>
  </si>
  <si>
    <t>Nro</t>
  </si>
  <si>
    <t>Sarja</t>
  </si>
  <si>
    <t>Paino</t>
  </si>
  <si>
    <t>Seura</t>
  </si>
  <si>
    <t>KYYKKY</t>
  </si>
  <si>
    <t>JK</t>
  </si>
  <si>
    <t>JALKAKYYKKY</t>
  </si>
  <si>
    <t>PENKKIPUNNERRUS</t>
  </si>
  <si>
    <t>MAASTANOSTO</t>
  </si>
  <si>
    <t>MN</t>
  </si>
  <si>
    <t>Yht.</t>
  </si>
  <si>
    <t>Wilks</t>
  </si>
  <si>
    <t>pist.</t>
  </si>
  <si>
    <t>PP</t>
  </si>
  <si>
    <t>Kerr.</t>
  </si>
  <si>
    <t>Telinekorkeus</t>
  </si>
  <si>
    <t>tk</t>
  </si>
  <si>
    <t>NIMI</t>
  </si>
  <si>
    <t>NOSTOJÄRJESTYS</t>
  </si>
  <si>
    <t>Ryhmän loppu</t>
  </si>
  <si>
    <t>Loppu</t>
  </si>
  <si>
    <t>nro</t>
  </si>
  <si>
    <t>Sivutuomari</t>
  </si>
  <si>
    <t>Päätuomari</t>
  </si>
  <si>
    <t>Ennätykset:</t>
  </si>
  <si>
    <t>Tiedosto pitää avata makrojen kanssa</t>
  </si>
  <si>
    <t>1*10   5   1,25</t>
  </si>
  <si>
    <t>1*20   5</t>
  </si>
  <si>
    <t>1*20   5   0,5</t>
  </si>
  <si>
    <t>Ryhmän viimeisen nostajan jälkeen vasemman sarakkeen nostojärjestykseen tulee teksti "Ryhmän loppu".</t>
  </si>
  <si>
    <t>Wilks Formula Calculation Coefficients</t>
  </si>
  <si>
    <t>The formula is:</t>
  </si>
  <si>
    <t xml:space="preserve">total lifted *500/(a+b*x+c*x^2+d*x^3+e*x^4+f*x^5) </t>
  </si>
  <si>
    <t>where x is the body weight of the lifter</t>
  </si>
  <si>
    <t>The coefficients for men are:</t>
  </si>
  <si>
    <t>a= -216,0475144</t>
  </si>
  <si>
    <t xml:space="preserve">b= 16,2606339 </t>
  </si>
  <si>
    <t>c= -0,002388645</t>
  </si>
  <si>
    <t>d= -0,00113732</t>
  </si>
  <si>
    <t>e= 7,01863E-6</t>
  </si>
  <si>
    <t>f= -1,291E-8</t>
  </si>
  <si>
    <t>The coefficients for women are:</t>
  </si>
  <si>
    <t>a= 594,31747775582</t>
  </si>
  <si>
    <t>b= -27,23842536447</t>
  </si>
  <si>
    <t>c= 0,82112226871</t>
  </si>
  <si>
    <t>d= -0,00930733913</t>
  </si>
  <si>
    <t>e= 0,00004731582</t>
  </si>
  <si>
    <t>f= -0,00000009054</t>
  </si>
  <si>
    <t>Seur.</t>
  </si>
  <si>
    <t>Nostajan nimi on nyt "irti" solun vasemmasta reunasta, jolloin se ei tule kiinni edellisessä sarakkeessa olevaan kehonpainoon.</t>
  </si>
  <si>
    <t>Huom!</t>
  </si>
  <si>
    <r>
      <t xml:space="preserve">Syötä nostajan nimi pöytäkirjaan </t>
    </r>
    <r>
      <rPr>
        <b/>
        <u/>
        <sz val="10"/>
        <color indexed="10"/>
        <rFont val="Arial"/>
        <family val="2"/>
      </rPr>
      <t>aina</t>
    </r>
    <r>
      <rPr>
        <b/>
        <sz val="10"/>
        <rFont val="Arial"/>
        <family val="2"/>
      </rPr>
      <t xml:space="preserve"> järjestyksessä etunimi - sukunimi!</t>
    </r>
  </si>
  <si>
    <t>Nimi</t>
  </si>
  <si>
    <t>(Etunimi Sukunimi / SV)</t>
  </si>
  <si>
    <t>Väli-</t>
  </si>
  <si>
    <t>Plates on each side of the bar / 25 kg</t>
  </si>
  <si>
    <t>Plates on each side of the bar / 20 kg</t>
  </si>
  <si>
    <t>1*1,25</t>
  </si>
  <si>
    <t>1*1,25   0,25</t>
  </si>
  <si>
    <t>1*2,5</t>
  </si>
  <si>
    <t>1*1,25   0,5</t>
  </si>
  <si>
    <t>1*1,25   0,5   0,25</t>
  </si>
  <si>
    <t>1*5</t>
  </si>
  <si>
    <t xml:space="preserve">1*1,25   1,0   </t>
  </si>
  <si>
    <t>1*2,5   0,25</t>
  </si>
  <si>
    <t>1*2,5   0,5</t>
  </si>
  <si>
    <t>1*10</t>
  </si>
  <si>
    <t>1*2,5   0,5   0,25</t>
  </si>
  <si>
    <t>1*2,5   1,0</t>
  </si>
  <si>
    <t>1*2,5   1,25</t>
  </si>
  <si>
    <t>1*2,5   1,25   0,25</t>
  </si>
  <si>
    <t xml:space="preserve">1*2,5   1,25   0,5     </t>
  </si>
  <si>
    <t>1*2,5   1,25   0,5   0,25</t>
  </si>
  <si>
    <t>1*2,5   1,25   1,0</t>
  </si>
  <si>
    <t>1*20</t>
  </si>
  <si>
    <t>1*5   0,25</t>
  </si>
  <si>
    <t>1*5   0,5</t>
  </si>
  <si>
    <t>1*5   0,5   0,25</t>
  </si>
  <si>
    <t>1*5   1,0</t>
  </si>
  <si>
    <t>1*5   1,25</t>
  </si>
  <si>
    <t>1*5   1,25   0,25</t>
  </si>
  <si>
    <t>1*5   1,25   0,5</t>
  </si>
  <si>
    <t>1*5   1,25   0,5   0,25</t>
  </si>
  <si>
    <t>1*5   2,5</t>
  </si>
  <si>
    <t>1*5   2,5   0,25</t>
  </si>
  <si>
    <t>1*5   2,5   0,5</t>
  </si>
  <si>
    <t>1*5   2,5   0,5   0,25</t>
  </si>
  <si>
    <t>1*5   2,5   1,0</t>
  </si>
  <si>
    <t>1*5   2,5   1,25</t>
  </si>
  <si>
    <t>1*5   2,5   1,25   0,25</t>
  </si>
  <si>
    <t>1*5   2,5   1,25   0,5</t>
  </si>
  <si>
    <t>1*5   2,5   1,25   0,5   0,25</t>
  </si>
  <si>
    <t>1*5   2,5   1,25   1,0</t>
  </si>
  <si>
    <t>1*10   0,25</t>
  </si>
  <si>
    <t>1*10   0,5</t>
  </si>
  <si>
    <t>1*10   0,5   0,25</t>
  </si>
  <si>
    <t>1*10   1,0</t>
  </si>
  <si>
    <t>1*10   1,25</t>
  </si>
  <si>
    <t>1*10   1,25   0,25</t>
  </si>
  <si>
    <t>1*10   1,25   0,5</t>
  </si>
  <si>
    <t>1*10   1,25   0,5   0,25</t>
  </si>
  <si>
    <t>1*10   1,25   1,0</t>
  </si>
  <si>
    <t>1*10   2,5</t>
  </si>
  <si>
    <t>1*10   2,5   0,25</t>
  </si>
  <si>
    <t>1*10   2,5   0,5</t>
  </si>
  <si>
    <t>1*10   2,5   0,5   0,25</t>
  </si>
  <si>
    <t>1*10   2,5   1,0</t>
  </si>
  <si>
    <t>1*10   2,5   1,25</t>
  </si>
  <si>
    <t>1*10   2,5   1,25   0,25</t>
  </si>
  <si>
    <t>1*10   2,5   1,25   0,5</t>
  </si>
  <si>
    <t>1*10   2,5   1,25   0,5   0,25</t>
  </si>
  <si>
    <t>1*10   2,5   1,25   1,0</t>
  </si>
  <si>
    <t>1*20   0,25</t>
  </si>
  <si>
    <t>1*20   0,5</t>
  </si>
  <si>
    <t>1*20   0,5   0,25</t>
  </si>
  <si>
    <t>1*20   1,0</t>
  </si>
  <si>
    <t>1*20   1,25</t>
  </si>
  <si>
    <t>1*20   1,25   0,25</t>
  </si>
  <si>
    <t>1*20   1,25   0,5</t>
  </si>
  <si>
    <t>1*20   1,25   0,5   0,25</t>
  </si>
  <si>
    <t>1*20   1,25   1,0</t>
  </si>
  <si>
    <t>1*20   2,5</t>
  </si>
  <si>
    <t>1*20   2,5   0,25</t>
  </si>
  <si>
    <t>1*20   2,5   0,5</t>
  </si>
  <si>
    <t>1*20   2,5   0,5   0,25</t>
  </si>
  <si>
    <t>1*20   2,5   1,0</t>
  </si>
  <si>
    <t>1*20   2,5   1,25</t>
  </si>
  <si>
    <t>1*20   2,5   1,25   0,25</t>
  </si>
  <si>
    <t>1*20   2,5   1,25   0,5</t>
  </si>
  <si>
    <t>1*20   2,5   1,25   0,5   0,25</t>
  </si>
  <si>
    <t xml:space="preserve">1*20   2,5   1,25   1,0   </t>
  </si>
  <si>
    <t>1*25</t>
  </si>
  <si>
    <t>1*25   0,25</t>
  </si>
  <si>
    <t>1*25   0,5</t>
  </si>
  <si>
    <t>1*25   0,5   0,25</t>
  </si>
  <si>
    <t>1*25   1,0</t>
  </si>
  <si>
    <t>1*25   1,25</t>
  </si>
  <si>
    <t>1*25   1,25   0,25</t>
  </si>
  <si>
    <t>1*25   1,25   0,5</t>
  </si>
  <si>
    <t>1*25   1,25   0,5   0,25</t>
  </si>
  <si>
    <t>1*25   1,25   1,0</t>
  </si>
  <si>
    <t>1*25   2,5</t>
  </si>
  <si>
    <t>1*25   2,5   0,25</t>
  </si>
  <si>
    <t>1*25   2,5   0,5</t>
  </si>
  <si>
    <t>1*25   2,5   0,5   0,25</t>
  </si>
  <si>
    <t>1*25   2,5   1,0</t>
  </si>
  <si>
    <t>1*25   2,5   1,25</t>
  </si>
  <si>
    <t>1*25   2,5   1,25   0,25</t>
  </si>
  <si>
    <t>1*25   2,5   1,25   0,5</t>
  </si>
  <si>
    <t>1*25   2,5   1,25   0,5   0,25</t>
  </si>
  <si>
    <t>1*25   2,5   1,25   1,0</t>
  </si>
  <si>
    <t>1*25   5</t>
  </si>
  <si>
    <t>1*25   5   0,25</t>
  </si>
  <si>
    <t>1*25   5   0,5</t>
  </si>
  <si>
    <t>1*25   5   0,5   0,25</t>
  </si>
  <si>
    <t>1*25   5   1,0</t>
  </si>
  <si>
    <t>1*25   5   1,25</t>
  </si>
  <si>
    <t>1*25   5   1,25   0,25</t>
  </si>
  <si>
    <t>1*25   5   1,25   0,5</t>
  </si>
  <si>
    <t>1*25   5   1,25   0,5   0,25</t>
  </si>
  <si>
    <t>1*25   5   1,25   1,0</t>
  </si>
  <si>
    <t>1*25   5   2,5</t>
  </si>
  <si>
    <t>1*25   5   2,5   0,25</t>
  </si>
  <si>
    <t>1*25   5   2,5   0,5</t>
  </si>
  <si>
    <t>1*25   5   2,5   0,5   0,25</t>
  </si>
  <si>
    <t>1*25   5   2,5   1,0</t>
  </si>
  <si>
    <t>1*25   5   2,5   1,25</t>
  </si>
  <si>
    <t>1*25   5   2,5   1,25   0,25</t>
  </si>
  <si>
    <t>1*25   5   2,5   1,25   0,5</t>
  </si>
  <si>
    <t>1*25   5   2,5   1,25   0,5   0,25</t>
  </si>
  <si>
    <t>1*25   5   2,5   1,25   1,0</t>
  </si>
  <si>
    <t>1*25   10</t>
  </si>
  <si>
    <t>1*25   10   0,25</t>
  </si>
  <si>
    <t>1*25   10   0,5</t>
  </si>
  <si>
    <t>1*25   10   0,5   0,25</t>
  </si>
  <si>
    <t>1*25   10   1,0</t>
  </si>
  <si>
    <t>1*25   10   1,25</t>
  </si>
  <si>
    <t>1*25   10   1,25   0,25</t>
  </si>
  <si>
    <t>1*25   10   1,25   0,5</t>
  </si>
  <si>
    <t>3*25   10   5</t>
  </si>
  <si>
    <t>3*25   10   5   0,25</t>
  </si>
  <si>
    <t>3*25   10   5   0,5</t>
  </si>
  <si>
    <t>3*25   10   5   0,5   0,25</t>
  </si>
  <si>
    <t>3*25   10   5   1,0</t>
  </si>
  <si>
    <t>3*25   10   5   1,25</t>
  </si>
  <si>
    <t>3*25   10   5   1,25   0,25</t>
  </si>
  <si>
    <t>3*25   10   5   1,25   0,5</t>
  </si>
  <si>
    <t>3*25   10   5   1,25   0,5   0,25</t>
  </si>
  <si>
    <t>3*25   10   5   1,25   1,0</t>
  </si>
  <si>
    <t>3*25   10   5   2,5</t>
  </si>
  <si>
    <t>3*25   10   5   2,5   0,25</t>
  </si>
  <si>
    <t>3*25   10   5   2,5   0,5</t>
  </si>
  <si>
    <t>3*25   10   5   2,5   0,5   0,25</t>
  </si>
  <si>
    <t>3*25   10   5   2,5   1,0</t>
  </si>
  <si>
    <t>3*25   10   5   2,5   1,25</t>
  </si>
  <si>
    <t>3*25   10   5   2,5   1,25   0,25</t>
  </si>
  <si>
    <t>3*25   10   5   2,5   1,25   0,5</t>
  </si>
  <si>
    <t>3*25   10   5   2,5   1,25   0,5   0,25</t>
  </si>
  <si>
    <t>3*25   10   5   2,5   1,25   1,0</t>
  </si>
  <si>
    <t>4*25   10   5</t>
  </si>
  <si>
    <t>4*25   10   5   0,25</t>
  </si>
  <si>
    <t>4*25   10   5   0,5</t>
  </si>
  <si>
    <t>4*25   10   5   0,5   0,25</t>
  </si>
  <si>
    <t>4*25   10   5   1,0</t>
  </si>
  <si>
    <t>4*25   10   5   1,25</t>
  </si>
  <si>
    <t>4*25   10   5   1,25   0,25</t>
  </si>
  <si>
    <t>4*25   10   5   1,25   0,5</t>
  </si>
  <si>
    <t>4*25   10   5   1,25   0,5   0,25</t>
  </si>
  <si>
    <t>4*25   10   5   1,25   1,0</t>
  </si>
  <si>
    <t>4*25   10   5   2,5</t>
  </si>
  <si>
    <t>4*25   10   5   2,5   0,25</t>
  </si>
  <si>
    <t>4*25   10   5   2,5   0,5</t>
  </si>
  <si>
    <t>4*25   10   5   2,5   0,5   0,25</t>
  </si>
  <si>
    <t>4*25   10   5   2,5   1,0</t>
  </si>
  <si>
    <t>4*25   10   5   2,5   1,25</t>
  </si>
  <si>
    <t>4*25   10   5   2,5   1,25   0,25</t>
  </si>
  <si>
    <t>4*25   10   5   2,5   1,25   0,5</t>
  </si>
  <si>
    <t>4*25   10   5   2,5   1,25   0,5   0,25</t>
  </si>
  <si>
    <t>4*25   10   5   2,5   1,25   1,0</t>
  </si>
  <si>
    <t>5*25   10   5</t>
  </si>
  <si>
    <t>5*25   10   5  0,25</t>
  </si>
  <si>
    <t>5*25   10   5   0,5</t>
  </si>
  <si>
    <t>5*25   10   5   0,5   0,25</t>
  </si>
  <si>
    <t>5*25   10   5   1,0</t>
  </si>
  <si>
    <t>5*25   10   5   1,25</t>
  </si>
  <si>
    <t>5*25   10   5   1,25   0,25</t>
  </si>
  <si>
    <t>5*25   10   5   1,25   0,5</t>
  </si>
  <si>
    <t>5*25   10   5   1,25   0,5   0,25</t>
  </si>
  <si>
    <t>5*25   10   5   1,25   1,0</t>
  </si>
  <si>
    <t>5*25   10   5   2,5</t>
  </si>
  <si>
    <t>5*25   10   5   2,5   0,25</t>
  </si>
  <si>
    <t>5*25   10   5   2,5   0,5</t>
  </si>
  <si>
    <t>5*25   10   5   2,5   0,5   0,25</t>
  </si>
  <si>
    <t>5*25   10   5   2,5   1,0</t>
  </si>
  <si>
    <t>5*25   10   5   2,5   1,25</t>
  </si>
  <si>
    <t>5*25   10   5   2,5   1,25   0,25</t>
  </si>
  <si>
    <t>5*25   10   5   2,5   1,25   0,5</t>
  </si>
  <si>
    <t>5*25   10   5   2,5   1,25   0,5   0,25</t>
  </si>
  <si>
    <t>5*25   10   5   2,5   1,25   1,0</t>
  </si>
  <si>
    <t>6*25   10   5</t>
  </si>
  <si>
    <t>6*25   10   5   0,25</t>
  </si>
  <si>
    <t>6*25   10   5  0,5</t>
  </si>
  <si>
    <t>6*25   10   5  0,5   0,25</t>
  </si>
  <si>
    <t>6*25   10   5   1,0</t>
  </si>
  <si>
    <t>6*25   10   5   1,25</t>
  </si>
  <si>
    <t>6*25   10   5   1,25   0,25</t>
  </si>
  <si>
    <t>6*25   10   5   1,25   0,5</t>
  </si>
  <si>
    <t>6*25   10   5   1,25   0,5   0,25</t>
  </si>
  <si>
    <t>6*25   10   5   1,25   1,0</t>
  </si>
  <si>
    <t>6*25   10   5   2,5</t>
  </si>
  <si>
    <t>6*25   10   5   2,5   0,25</t>
  </si>
  <si>
    <t>6*25   10   5   2,5   0,5</t>
  </si>
  <si>
    <t>6*25   10   5   2,5   0,5   0,25</t>
  </si>
  <si>
    <t>6*25   10   5   2,5   1,0</t>
  </si>
  <si>
    <t>6*25   10   5   2,5   1,25</t>
  </si>
  <si>
    <t>6*25   10   5   2,5   1,25   0,25</t>
  </si>
  <si>
    <t>6*25   10   5   2,5   1,25   0,5</t>
  </si>
  <si>
    <t>6*25   10   5   2,5   1,25   0,5   0,25</t>
  </si>
  <si>
    <t>6*25   10   5   2,5   1,25   1,0</t>
  </si>
  <si>
    <t>7*25   10   5</t>
  </si>
  <si>
    <t>7*25   10   5   0,25</t>
  </si>
  <si>
    <t>7*25   10   5   0,5</t>
  </si>
  <si>
    <t>7*25   10   5   0,5   0,25</t>
  </si>
  <si>
    <t>7*25   10   5   1,0</t>
  </si>
  <si>
    <t>7*25   10   5   1,25</t>
  </si>
  <si>
    <t>7*25   10   5   1,25   0,25</t>
  </si>
  <si>
    <t>7*25   10   5   1,25   0,5</t>
  </si>
  <si>
    <t>7*25   10   5   1,25   0,5   0,25</t>
  </si>
  <si>
    <t>7*25   10   5   1,25   1,0</t>
  </si>
  <si>
    <t>7*25   10   5   2,5</t>
  </si>
  <si>
    <t>7*25   10   5   2,5   0,25</t>
  </si>
  <si>
    <t>7*25   10   5   2,5   0,5</t>
  </si>
  <si>
    <t>7*25   10   5   2,5   0,5   0,25</t>
  </si>
  <si>
    <t>7*25   10   5   2,5   1,0</t>
  </si>
  <si>
    <t>7*25   10   5   2,5   1,25</t>
  </si>
  <si>
    <t>7*25   10   5   2,5   1,25   0,25</t>
  </si>
  <si>
    <t>7*25   10   5   2,5   1,25   0,5</t>
  </si>
  <si>
    <t>7*25   10   5   2,5   1,25   0,5   0,25</t>
  </si>
  <si>
    <t>7*25   10   5   2,5   1,25   1,0</t>
  </si>
  <si>
    <t>8*25   10   5</t>
  </si>
  <si>
    <t>8*25   10   5   0,25</t>
  </si>
  <si>
    <t>8*25   10   5   0,5</t>
  </si>
  <si>
    <t>8*25   10   5   0,5   0,25</t>
  </si>
  <si>
    <t>8*25   10   5   1,25</t>
  </si>
  <si>
    <t>8*25   10   5   1,25   0,25</t>
  </si>
  <si>
    <t>8*25   10   5   1,25   0,5</t>
  </si>
  <si>
    <t>8*25   10   5   1,25   0,5   0,25</t>
  </si>
  <si>
    <t>8*25   10   5   1,25   1,0</t>
  </si>
  <si>
    <t>8*25   10   5   2,5</t>
  </si>
  <si>
    <t>8*25   10   5   2,5   0,25</t>
  </si>
  <si>
    <t>8*25   10   5   2,5   0,5</t>
  </si>
  <si>
    <t>8*25   10   5   2,5   0,5   0,25</t>
  </si>
  <si>
    <t>8*25   10   5   2,5   1,0</t>
  </si>
  <si>
    <t>8*25   10   5   2,5   1,25</t>
  </si>
  <si>
    <t>8*25   10   5   2,5   1,25   0,25</t>
  </si>
  <si>
    <t>8*25   10   5   2,5   1,25   0,5</t>
  </si>
  <si>
    <t>8*25   10   5   2,5   1,25   0,5   0,25</t>
  </si>
  <si>
    <t>8*25   10   5   2,5   1,25   1,0</t>
  </si>
  <si>
    <t>8*25   10   5   1,0</t>
  </si>
  <si>
    <t>1*25   10   1,25   0,5   0,25</t>
  </si>
  <si>
    <t>1*25   10   1,25   1,0</t>
  </si>
  <si>
    <t>1*25   10   2,5</t>
  </si>
  <si>
    <t>1*25   10   2,5   0,25</t>
  </si>
  <si>
    <t>1*25   10   2,5   0,5</t>
  </si>
  <si>
    <t>1*25   10   2,5   0,5   0,25</t>
  </si>
  <si>
    <t>1*25   10   2,5   1,0</t>
  </si>
  <si>
    <t>1*25   10   2,5   1,25</t>
  </si>
  <si>
    <t xml:space="preserve">1*25   10   2,5   1,25   0,25   </t>
  </si>
  <si>
    <t>Levyluettelo perustuu oletuksena 25 kg:n levyjen käyttöön. Jos kilpailussa käytetään 20 kg:n levysysteemiä, niin "Levyt" taulukon kaavarivillä olevaan</t>
  </si>
  <si>
    <t>kaavaan pitää muuttaa $A$2:n tilalle $C$2, jolloin levyt haetaan 20 kg:n levytaulukosta.</t>
  </si>
  <si>
    <t>1*25   10   2,5   1,25   0,5</t>
  </si>
  <si>
    <t>1*25   10   2,5   1,25   0,5   0,25</t>
  </si>
  <si>
    <t>1*25   10   2,5   1,25   1,0</t>
  </si>
  <si>
    <t>1*25   10   5</t>
  </si>
  <si>
    <t>1*25   10   5   0,25</t>
  </si>
  <si>
    <t>1*25   10   5   0,5</t>
  </si>
  <si>
    <t>1*25   10   5   0,5   0,25</t>
  </si>
  <si>
    <t>1*25   10   5   1,0</t>
  </si>
  <si>
    <t>1*25   10   5   1,25</t>
  </si>
  <si>
    <t>1*25   10   5   1,25   0,25</t>
  </si>
  <si>
    <t>1*25   10   5   1,25   0,5</t>
  </si>
  <si>
    <t>1*25   10   5   1,25   0,5   0,25</t>
  </si>
  <si>
    <t>1*25   10   5   1,25   1,0</t>
  </si>
  <si>
    <t>1*25   10   5   2,5</t>
  </si>
  <si>
    <t>1*25   10   5   2,5   0,25</t>
  </si>
  <si>
    <t>1*25   10   5   2,5   0,5</t>
  </si>
  <si>
    <t>1*25   10   5   2,5   0,5   0,25</t>
  </si>
  <si>
    <t>1*25   10   5   2,5   1,0</t>
  </si>
  <si>
    <t>1*25   10   5   2,5   1,25</t>
  </si>
  <si>
    <t>1*25   10   5   2,5   1,25   0,25</t>
  </si>
  <si>
    <t>1*25   10   5   2,5   1,25   0,5</t>
  </si>
  <si>
    <t>1*25   10   5   2,5   1,25   0,5   0,25</t>
  </si>
  <si>
    <t xml:space="preserve">1*25   10   5   2,5   1,25   1,0   </t>
  </si>
  <si>
    <t>2*25   10   5</t>
  </si>
  <si>
    <t>2*25   10   5   0,25</t>
  </si>
  <si>
    <t>2*25   10   5   0,5</t>
  </si>
  <si>
    <t>2*25   10   5   0,5   0,25</t>
  </si>
  <si>
    <t>2*25   10   5   1,0</t>
  </si>
  <si>
    <t>2*25   10   5   1,25</t>
  </si>
  <si>
    <t>2*25   10   5   1,25   0,25</t>
  </si>
  <si>
    <t>2*25   10   5   1,25   0,5</t>
  </si>
  <si>
    <t>2*25   10   5   1,25   0,5   0,25</t>
  </si>
  <si>
    <t>2*25   10   5   1,25   1,0</t>
  </si>
  <si>
    <t>2*25   10   5   2,5</t>
  </si>
  <si>
    <t>2*25   10   5   2,5   0,25</t>
  </si>
  <si>
    <t>2*25   10   5   2,5   0,5</t>
  </si>
  <si>
    <t>2*25   10   5   2,5   0,5   0,25</t>
  </si>
  <si>
    <t>2*25   10   5   2,5   1,0</t>
  </si>
  <si>
    <t>2*25   10   5   2,5   1,25</t>
  </si>
  <si>
    <t>2*25   10   5   2,5   1,25   0,25</t>
  </si>
  <si>
    <t>2*25   10   5   2,5   1,25   0,5</t>
  </si>
  <si>
    <t>2*25   10   5   2,5   1,25   0,5   0,25</t>
  </si>
  <si>
    <t>2*25   10   5   2,5   1,25   1,0</t>
  </si>
  <si>
    <t>1*10   5</t>
  </si>
  <si>
    <t>1*10   5   0,25</t>
  </si>
  <si>
    <t>1*10   5   0,5</t>
  </si>
  <si>
    <t>1*10   5   0,5   0,25</t>
  </si>
  <si>
    <t>1*10   5   1,0</t>
  </si>
  <si>
    <t>1*10   5   1,25   0,25</t>
  </si>
  <si>
    <t>1*10   5   1,25   0,5</t>
  </si>
  <si>
    <t xml:space="preserve">1*10   5   1,25   0,5   0,25   </t>
  </si>
  <si>
    <t>1*10   5   1,25   1,0</t>
  </si>
  <si>
    <t>1*10   5   2,5</t>
  </si>
  <si>
    <t>1*10   5   2,5   0,25</t>
  </si>
  <si>
    <t>1*10   5   2,5   0,5</t>
  </si>
  <si>
    <t>1*10   5   2,5   0,5   0,25</t>
  </si>
  <si>
    <t>1*10   5   2,5   1,0</t>
  </si>
  <si>
    <t>1*10   5   2,5   1,25</t>
  </si>
  <si>
    <t>1*10   5   2,5   1,25   0,25</t>
  </si>
  <si>
    <t>1*10   5   2,5   1,25   0,5</t>
  </si>
  <si>
    <t>1*10   5   2,5   1,25   0,5   0,25</t>
  </si>
  <si>
    <t>1*10   5   2,5   1,25   1,0</t>
  </si>
  <si>
    <t>1*25   20</t>
  </si>
  <si>
    <t>1*25   20   0,25</t>
  </si>
  <si>
    <t>1*25   20   0,5</t>
  </si>
  <si>
    <t>1*25   20   0,5   0,25</t>
  </si>
  <si>
    <t>1*25   20   1,0</t>
  </si>
  <si>
    <t>1*25   20   1,25</t>
  </si>
  <si>
    <t>1*25   20   1,25   0,25</t>
  </si>
  <si>
    <t>1*25   20   1,25   0,5</t>
  </si>
  <si>
    <t>1*25   20   1,25   0,5   0,25</t>
  </si>
  <si>
    <t>1*25   20   1,25   1,0</t>
  </si>
  <si>
    <t>1*25   20   2,5</t>
  </si>
  <si>
    <t>1*25   20   2,5   0,25</t>
  </si>
  <si>
    <t>1*25   20   2,5   0,5</t>
  </si>
  <si>
    <t>1*25   20   2,5   0,5   0,25</t>
  </si>
  <si>
    <t>1*25   20   2,5   1,0</t>
  </si>
  <si>
    <t>1*25   20   2,5   1,25</t>
  </si>
  <si>
    <t>1*25   20   2,5   1,25   0,25</t>
  </si>
  <si>
    <t>1*25   20   2,5   1,25   0,5</t>
  </si>
  <si>
    <t>1*25   20   2,5   1,25   0,5   0,25</t>
  </si>
  <si>
    <t>1*25   20   2,5   1,25   1,0</t>
  </si>
  <si>
    <t>2*25</t>
  </si>
  <si>
    <t>2*25   0,25</t>
  </si>
  <si>
    <t>2*25   0,5</t>
  </si>
  <si>
    <t>2*25   0,5   0,25</t>
  </si>
  <si>
    <t>2*25   1,0</t>
  </si>
  <si>
    <t>2*25   1,25</t>
  </si>
  <si>
    <t>2*25   1,25   0,25</t>
  </si>
  <si>
    <t>2*25   1,25   0,5</t>
  </si>
  <si>
    <t>2*25   1,25   0,5   0,25</t>
  </si>
  <si>
    <t>2*25   1,25   1,0</t>
  </si>
  <si>
    <t>2*25   2,5</t>
  </si>
  <si>
    <t>2*25   2,5   0,25</t>
  </si>
  <si>
    <t>2*25   2,5   0,5</t>
  </si>
  <si>
    <t>2*25   2,5   0,5   0,25</t>
  </si>
  <si>
    <t>2*25   2,5   1,0</t>
  </si>
  <si>
    <t>2*25   2,5   1,25</t>
  </si>
  <si>
    <t>2*25   2,5   1,25   0,25</t>
  </si>
  <si>
    <t>2*25   2,5   1,25   0,5</t>
  </si>
  <si>
    <t>2*25   2,5   1,25   0,5   0,25</t>
  </si>
  <si>
    <t>2*25   2,5   1,25   1,0</t>
  </si>
  <si>
    <t>93</t>
  </si>
  <si>
    <t>2*25   5</t>
  </si>
  <si>
    <t>2*25   5   0,25</t>
  </si>
  <si>
    <t>2*25   5   0,5</t>
  </si>
  <si>
    <t>2*25   5   0,5   0,25</t>
  </si>
  <si>
    <t>2*25   5   1,0</t>
  </si>
  <si>
    <t>2*25   5   1,25</t>
  </si>
  <si>
    <t>2*25   5   1,25   0,25</t>
  </si>
  <si>
    <t>2*25   5   1,25   0,5</t>
  </si>
  <si>
    <t>2*25   5   1,25   0,5   0,25</t>
  </si>
  <si>
    <t>2*25   5   1,25   1,0</t>
  </si>
  <si>
    <t>2*25   5   2,5</t>
  </si>
  <si>
    <t>2*25   5   2,5   0,25</t>
  </si>
  <si>
    <t>2*25   5   2,5   0,5</t>
  </si>
  <si>
    <t>2*25   5   2,5   0,5   0,25</t>
  </si>
  <si>
    <t>2*25   5   2,5   1,0</t>
  </si>
  <si>
    <t>2*25   5   2,5   1,25</t>
  </si>
  <si>
    <t>2*25   5   2,5   1,25   0,25</t>
  </si>
  <si>
    <t>2*25   5   2,5   1,25   0,5</t>
  </si>
  <si>
    <t>2*25   5   2,5   1,25   0,5   0,25</t>
  </si>
  <si>
    <t>2*25   5   2,5   1,25   1,0</t>
  </si>
  <si>
    <t>2*25   10</t>
  </si>
  <si>
    <t>2*25   10   0,25</t>
  </si>
  <si>
    <t>2*25   10   0,5</t>
  </si>
  <si>
    <t>2*25   10   0,5   0,25</t>
  </si>
  <si>
    <t>2*25   10   1,0</t>
  </si>
  <si>
    <t>2*25   10   1,25</t>
  </si>
  <si>
    <t>2*25   10   1,25   0,25</t>
  </si>
  <si>
    <t>2*25   10   1,25   0,5</t>
  </si>
  <si>
    <t>2*25   10   1,25   0,5   0,25</t>
  </si>
  <si>
    <t>2*25   10   1,25   1,0</t>
  </si>
  <si>
    <t>2*25   10   2,5</t>
  </si>
  <si>
    <t xml:space="preserve">2*25   10   2,5   0,25  </t>
  </si>
  <si>
    <t>2*25   10   2,5   0,5</t>
  </si>
  <si>
    <t>2*25   10   2,5   0,5   0,25</t>
  </si>
  <si>
    <t>2*25   10   2,5   1,0</t>
  </si>
  <si>
    <t>2*25   10   2,5   1,25</t>
  </si>
  <si>
    <t>2*25   10   2,5   1,25   0,25</t>
  </si>
  <si>
    <t>2*25   10   2,5   1,25   0,5</t>
  </si>
  <si>
    <t>2*25   10   2,5   1,25   0,5   0,25</t>
  </si>
  <si>
    <t>2*25   10   2,5   1,25   1,0</t>
  </si>
  <si>
    <t>2*25   20</t>
  </si>
  <si>
    <t>2*25   20   0,25</t>
  </si>
  <si>
    <t>2*25   20   0,5</t>
  </si>
  <si>
    <t>2*25   20   0,5   0,25</t>
  </si>
  <si>
    <t>2*25   20   1,0</t>
  </si>
  <si>
    <t>2*25   20   1,25</t>
  </si>
  <si>
    <t>2*25   20   1,25   0,25</t>
  </si>
  <si>
    <t>2*25   20   1,25   0,5</t>
  </si>
  <si>
    <t>2*25   20   1,25   0,5   0,25</t>
  </si>
  <si>
    <t>2*25   20   1,25   1,0</t>
  </si>
  <si>
    <t>2*25   20   2,5</t>
  </si>
  <si>
    <t>2*25   20   2,5   0,25</t>
  </si>
  <si>
    <t>2*25   20   2,5   0,5</t>
  </si>
  <si>
    <t>2*25   20   2,5   0,5   0,25</t>
  </si>
  <si>
    <t>2*25   20   2,5   1,0</t>
  </si>
  <si>
    <t>2*25   20   2,5   1,25</t>
  </si>
  <si>
    <t>2*25   20   2,5   1,25   0,25</t>
  </si>
  <si>
    <t>2*25   20   2,5   1,25   0,5</t>
  </si>
  <si>
    <t>2*25   20   2,5   1,25   0,5   0,25</t>
  </si>
  <si>
    <t>2*25   20   2,5   1,25   1,0</t>
  </si>
  <si>
    <t>3*25</t>
  </si>
  <si>
    <t>3*25   0,25</t>
  </si>
  <si>
    <t>3*25   0,5</t>
  </si>
  <si>
    <t>3*25   0,5   0,25</t>
  </si>
  <si>
    <t>3*25   1,0</t>
  </si>
  <si>
    <t>3*25   1,25</t>
  </si>
  <si>
    <t>3*25   1,25   0,25</t>
  </si>
  <si>
    <t>3*25   1,25   0,5</t>
  </si>
  <si>
    <t>3*25   1,25   0,5   0,25</t>
  </si>
  <si>
    <t>3*25   1,25   1,0</t>
  </si>
  <si>
    <t>3*25   2,5</t>
  </si>
  <si>
    <t>3*25   2,5   0,25</t>
  </si>
  <si>
    <t>3*25   2,5   0,5</t>
  </si>
  <si>
    <t>3*25   2,5   0,5   0,25</t>
  </si>
  <si>
    <t>3*25   2,5   1,0</t>
  </si>
  <si>
    <t>3*25   2,5   1,25</t>
  </si>
  <si>
    <t>3*25   2,5   1,25   0,25</t>
  </si>
  <si>
    <t>3*25   2,5   1,25   0,5</t>
  </si>
  <si>
    <t>3*25   2,5   1,25   0,5   0,25</t>
  </si>
  <si>
    <t>3,25   2,5   1,25   1,0</t>
  </si>
  <si>
    <t>3*25   5</t>
  </si>
  <si>
    <t>3*25   5   0,25</t>
  </si>
  <si>
    <t>3*25   5   0,5</t>
  </si>
  <si>
    <t>3*25   5   0,5   0,25</t>
  </si>
  <si>
    <t>3*25   5   1,0</t>
  </si>
  <si>
    <t>3*25   5   1,25</t>
  </si>
  <si>
    <t>3*25   5   1,25   0,25</t>
  </si>
  <si>
    <t>3*25   5   1,25   0,5</t>
  </si>
  <si>
    <t>3*25   5   1,25   0,5   0,25</t>
  </si>
  <si>
    <t>3*25   5   1,25   1,0</t>
  </si>
  <si>
    <t>3*25   5   2,5</t>
  </si>
  <si>
    <t>3*25   5   2,5   0,25</t>
  </si>
  <si>
    <t>3*25   5   2,5   0,5</t>
  </si>
  <si>
    <t>3*25   5   2,5   0,5   0,25</t>
  </si>
  <si>
    <t>3*25   5   2,5   1,0</t>
  </si>
  <si>
    <t>3*25   5   2,5   1,25</t>
  </si>
  <si>
    <t>3*25   5   2,5   1,25   0,25</t>
  </si>
  <si>
    <t>3*25   5   2,5   1,25   0,5</t>
  </si>
  <si>
    <t>3*25   5   2,5   1,25   0,5   0,25</t>
  </si>
  <si>
    <t>3*25   5   2,5   1,25   1,0</t>
  </si>
  <si>
    <t xml:space="preserve">3*25   10     </t>
  </si>
  <si>
    <t>3*25   10   0,25</t>
  </si>
  <si>
    <t>3*25   10   0,5</t>
  </si>
  <si>
    <t>3*25   10   0,5   0,25</t>
  </si>
  <si>
    <t>3*25   10   1,0</t>
  </si>
  <si>
    <t>3*25   10   1,25</t>
  </si>
  <si>
    <t>3*25   10   1,25   0,25</t>
  </si>
  <si>
    <t>3*25   10   1,25   0,5</t>
  </si>
  <si>
    <t>3*25   10   1,25   0,5   0,25</t>
  </si>
  <si>
    <t>3*25   10   1,25   1,0</t>
  </si>
  <si>
    <t>3*25   10   2,5</t>
  </si>
  <si>
    <t>3*25   10   2,5   0,25</t>
  </si>
  <si>
    <t>3*25   10   2,5   0,5</t>
  </si>
  <si>
    <t>3*25   10   2,5   0,5   0,25</t>
  </si>
  <si>
    <t>3*25   10   2,5   1,0</t>
  </si>
  <si>
    <t>3*25   10   2,5   1,25</t>
  </si>
  <si>
    <t>3*25   10   2,5   1,25   0,25</t>
  </si>
  <si>
    <t xml:space="preserve">3*25   10   2,5   1,25   0,5   </t>
  </si>
  <si>
    <t>3*25   10   2,5   1,25   0,5   0,25</t>
  </si>
  <si>
    <t>3*25   10   2,5   1,25   1,0</t>
  </si>
  <si>
    <t>3*25   20</t>
  </si>
  <si>
    <t>3*25   20   0,25</t>
  </si>
  <si>
    <t>3*25   20   0,5</t>
  </si>
  <si>
    <t>3*25   20   0,5   0,25</t>
  </si>
  <si>
    <t>3*25   20   1,0</t>
  </si>
  <si>
    <t>3*25   20   1,25</t>
  </si>
  <si>
    <t>3*25   20   1,25   0,25</t>
  </si>
  <si>
    <t>3*25   20   1,25   0,5</t>
  </si>
  <si>
    <t>3*25   20   1,25   0,5   0,25</t>
  </si>
  <si>
    <t>3*25   20   1,25   1,0</t>
  </si>
  <si>
    <t>3*25   20   2,5</t>
  </si>
  <si>
    <t>3*25   20   2,5   0,25</t>
  </si>
  <si>
    <t>3*25   20   2,5   0,5</t>
  </si>
  <si>
    <t>3*25   20   2,5   0,5   0,25</t>
  </si>
  <si>
    <t>3*25   20   2,5   1,0</t>
  </si>
  <si>
    <t>3*25   20   2,5   1,25</t>
  </si>
  <si>
    <t>3*25   20   2,5   1,25   0,25</t>
  </si>
  <si>
    <t>3*25   20   2,5   1,25   0,5</t>
  </si>
  <si>
    <t>3*25   20   2,5   1,25   0,5   0,25</t>
  </si>
  <si>
    <t>3*25   20   2,5   1,25   1,0</t>
  </si>
  <si>
    <t>4*25</t>
  </si>
  <si>
    <t>4*25   0,25</t>
  </si>
  <si>
    <t>4*25   0,5</t>
  </si>
  <si>
    <t>4*25   0,5   0,25</t>
  </si>
  <si>
    <t>4*25   1,0</t>
  </si>
  <si>
    <t>4*25   1,25</t>
  </si>
  <si>
    <t>4*25   1,25   0,25</t>
  </si>
  <si>
    <t>4*25   1,25   0,5</t>
  </si>
  <si>
    <t>4*25   1,25   0,5   0,25</t>
  </si>
  <si>
    <t>4*25   1,25   1,0</t>
  </si>
  <si>
    <t>4*25   2,5</t>
  </si>
  <si>
    <t>4*25   2,5   0,25</t>
  </si>
  <si>
    <t>4*25   2,5   0,5</t>
  </si>
  <si>
    <t>4*25   2,5   0,5   0,25</t>
  </si>
  <si>
    <t>4*25   2,5   1,0</t>
  </si>
  <si>
    <t>4*25   2,5   1,25</t>
  </si>
  <si>
    <t>4*25   2,5   1,25   0,25</t>
  </si>
  <si>
    <t>4*25   2,5   1,25   0,5</t>
  </si>
  <si>
    <t>4*25   2,5   1,25   0,5   0,25</t>
  </si>
  <si>
    <t>4*25   2,5   1,25   1,0</t>
  </si>
  <si>
    <t>4*25   5</t>
  </si>
  <si>
    <t>4*25   5   0,25</t>
  </si>
  <si>
    <t>4*25   5   0,5</t>
  </si>
  <si>
    <t>4*25   5   0,5   0,25</t>
  </si>
  <si>
    <t>4*25   5   1,0</t>
  </si>
  <si>
    <t>4*25   5   1,25</t>
  </si>
  <si>
    <t>4*25   5   1,25   0,25</t>
  </si>
  <si>
    <t>4*25   5   1,25   0,5</t>
  </si>
  <si>
    <t>4*25   5   1,25   0,5   0,25</t>
  </si>
  <si>
    <t>4*25   5   1,25   1,0</t>
  </si>
  <si>
    <t>4*25   5   2,5</t>
  </si>
  <si>
    <t>4*25   5   2,5   0,25</t>
  </si>
  <si>
    <t>4*25   5   2,5   0,5</t>
  </si>
  <si>
    <t>4*25   5   2,5   0,5   0,25</t>
  </si>
  <si>
    <t>4*25   5   2,5   1,0</t>
  </si>
  <si>
    <t>4*25   5   2,5   1,25</t>
  </si>
  <si>
    <t>4*25   5   2,5   1,25   0,25</t>
  </si>
  <si>
    <t>4*25   5   2,5   1,25   0,5</t>
  </si>
  <si>
    <t>4*25   5   2,5   1,25   0,5   0,25</t>
  </si>
  <si>
    <t>4*25   5   2,5   1,25   1,0</t>
  </si>
  <si>
    <t>4*25   10</t>
  </si>
  <si>
    <t>4*25   10   0,25</t>
  </si>
  <si>
    <t>4*25   10   0,5</t>
  </si>
  <si>
    <t>4*25   10   0,5   0,25</t>
  </si>
  <si>
    <t>4*25   10   1,0</t>
  </si>
  <si>
    <t>4*25   10   1,25</t>
  </si>
  <si>
    <t>4*25   10   1,25   0,25</t>
  </si>
  <si>
    <t>4*25   10   1,25   0,5</t>
  </si>
  <si>
    <t>4*25   10   1,25   0,5   0,25</t>
  </si>
  <si>
    <t>4*25   10   1,25   1,0</t>
  </si>
  <si>
    <t>4*25   10   2,5</t>
  </si>
  <si>
    <t>4*25   10   2,5   0,25</t>
  </si>
  <si>
    <t>4*25   10   2,5   0,5</t>
  </si>
  <si>
    <t>4*25   10   2,5   0,5   0,25</t>
  </si>
  <si>
    <t>4*25   10   2,5   1,0</t>
  </si>
  <si>
    <t>4*25   10   2,5   1,25</t>
  </si>
  <si>
    <t>4*25   10   2,5   1,25   0,25</t>
  </si>
  <si>
    <t>4*25   10   2,5   1,25   0,5</t>
  </si>
  <si>
    <t>4*25   10   2,5   1,25   0,5   0,25</t>
  </si>
  <si>
    <t>4*25   10   2,5   1,25   1,0</t>
  </si>
  <si>
    <t xml:space="preserve">4*25   20    </t>
  </si>
  <si>
    <t>4*25   20   0,25</t>
  </si>
  <si>
    <t>4*25   20   0,5</t>
  </si>
  <si>
    <t>4*25   20   0,5   0,25</t>
  </si>
  <si>
    <t>4*25   20   1,0</t>
  </si>
  <si>
    <t>4*25   20   1,25</t>
  </si>
  <si>
    <t>4*25   20   1,25   0,25</t>
  </si>
  <si>
    <t>4*25   20   1,25   0,5</t>
  </si>
  <si>
    <t>4*25   20   1,25   0,5   0,25</t>
  </si>
  <si>
    <t>4*25   20   1,25   1,0</t>
  </si>
  <si>
    <t>4*25   20   2,5</t>
  </si>
  <si>
    <t>4*25   20   2,5   0,25</t>
  </si>
  <si>
    <t>4*25   20   2,5   0,5</t>
  </si>
  <si>
    <t>4*25   20   2,5   0,5   0,25</t>
  </si>
  <si>
    <t>4*25   20   2,5   1,0</t>
  </si>
  <si>
    <t>4*25   20   2,5   1,25</t>
  </si>
  <si>
    <t>4*25   20   2,5   1,25   0,25</t>
  </si>
  <si>
    <t>4*25   20   2,5   1,25   0,5</t>
  </si>
  <si>
    <t>4*25   20   2,5   1,25   0,5   0,25</t>
  </si>
  <si>
    <t>4*25   20   2,5   1,25   1,0</t>
  </si>
  <si>
    <t>5*25</t>
  </si>
  <si>
    <t>5*25   0,25</t>
  </si>
  <si>
    <t>5*25   0,5</t>
  </si>
  <si>
    <t>5*25   0,5   0,25</t>
  </si>
  <si>
    <t>5*25   1,0</t>
  </si>
  <si>
    <t>5*25   1,25</t>
  </si>
  <si>
    <t>5*25   1,25   0,25</t>
  </si>
  <si>
    <t>5*25   1,25   0,5</t>
  </si>
  <si>
    <t>5*25   1,25   0,5   0,25</t>
  </si>
  <si>
    <t xml:space="preserve">5*25   1,25   1,0   </t>
  </si>
  <si>
    <t>5*25   2,5</t>
  </si>
  <si>
    <t>5*25   2,5   0,25</t>
  </si>
  <si>
    <t>5*25   2,5   0,5</t>
  </si>
  <si>
    <t>5*25   2,5   0,5   0,25</t>
  </si>
  <si>
    <t>5*25   2,5   1,0</t>
  </si>
  <si>
    <t>5*25   2,5   1,25</t>
  </si>
  <si>
    <t>5*25   2,5   1,25   0,25</t>
  </si>
  <si>
    <t>5*25   2,5   1,25   0,5</t>
  </si>
  <si>
    <t>5*25   2,5   1,25   0,5   0,25</t>
  </si>
  <si>
    <t>5*25   2,5   1,25   1,0</t>
  </si>
  <si>
    <t>5*25   5</t>
  </si>
  <si>
    <t>5*25   5   0,25</t>
  </si>
  <si>
    <t>5*25   5   0,5</t>
  </si>
  <si>
    <t>5*25   5   0,5   0,25</t>
  </si>
  <si>
    <t>5*25   5   1,0</t>
  </si>
  <si>
    <t>5*25   5   1,25</t>
  </si>
  <si>
    <t>5*25   5   1,25   0,25</t>
  </si>
  <si>
    <t>5*25   5   1,25   0,5</t>
  </si>
  <si>
    <t>5*25   5   1,25   0,5   0,25</t>
  </si>
  <si>
    <t xml:space="preserve">5*25   5   1,25   1,0  </t>
  </si>
  <si>
    <t>5*25   5   2,5</t>
  </si>
  <si>
    <t>5*25   5   2,5   0,25</t>
  </si>
  <si>
    <t>5*25   5   2,5   0,5</t>
  </si>
  <si>
    <t>5*25   5   2,5   0,5   0,25</t>
  </si>
  <si>
    <t>5*25   5   2,5   1,0</t>
  </si>
  <si>
    <t>5*25   5   2,5   1,25</t>
  </si>
  <si>
    <t>5*25   5   2,5   1,25   0,25</t>
  </si>
  <si>
    <t>5*25   5   2,5   1,25   0,5</t>
  </si>
  <si>
    <t>5*25   5   2,5   1,25   0,5   0,25</t>
  </si>
  <si>
    <t>5*25   5   2,5   1,25   1,0</t>
  </si>
  <si>
    <t>5*25   10</t>
  </si>
  <si>
    <t>5*25   10   0,25</t>
  </si>
  <si>
    <t>5*25   10   0,5</t>
  </si>
  <si>
    <t>5*25   10   0,5   0,25</t>
  </si>
  <si>
    <t>5*25   10   1,0</t>
  </si>
  <si>
    <t>5*25   10   1,25</t>
  </si>
  <si>
    <t>5*25   10   1,25   0,25</t>
  </si>
  <si>
    <t>5*25   10   1,25   0,5</t>
  </si>
  <si>
    <t>5*25   10   1,25   0,5   0,25</t>
  </si>
  <si>
    <t>5*25   10   1,25   1,0</t>
  </si>
  <si>
    <t>5*25   10   2,5</t>
  </si>
  <si>
    <t>5*25   10   2,5   0,25</t>
  </si>
  <si>
    <t>5*25   10   2,5   0,5</t>
  </si>
  <si>
    <t>5*25   10   2,5   0,5   0,25</t>
  </si>
  <si>
    <t>5*25   10   2.5   1,0</t>
  </si>
  <si>
    <t>5*25   10   2,5   1,25</t>
  </si>
  <si>
    <t>5*25   10   2,5   1,25   0,25</t>
  </si>
  <si>
    <t>5*25   10   2,5   1,25   0,5</t>
  </si>
  <si>
    <t>5*25   10   2,5   1,25   0,5   0,25</t>
  </si>
  <si>
    <t>5*25   10   2,5   1,25   1,0</t>
  </si>
  <si>
    <t>5*25   20</t>
  </si>
  <si>
    <t>5*25   20   0,25</t>
  </si>
  <si>
    <t>5*25   20   0,5</t>
  </si>
  <si>
    <t>5*25   20   0,5   0,25</t>
  </si>
  <si>
    <t>5*25   20   1,0</t>
  </si>
  <si>
    <t>5*25   20   1,25</t>
  </si>
  <si>
    <t>5*25   20   1,25   0,25</t>
  </si>
  <si>
    <t>5*25   20   1,25   0,5</t>
  </si>
  <si>
    <t>5*25   20   1,25   0,5   0,25</t>
  </si>
  <si>
    <t>5*25   20   1,25   1,0</t>
  </si>
  <si>
    <t>5*25   20   2,5</t>
  </si>
  <si>
    <t>5*25   20   2,5   0,25</t>
  </si>
  <si>
    <t>5*25   20   2,5   0,5</t>
  </si>
  <si>
    <t>5*25   20   2,5   0,5   0,25</t>
  </si>
  <si>
    <t xml:space="preserve">5*25   20   2,5   1,0   </t>
  </si>
  <si>
    <t>5*25   20   2,5   1,25</t>
  </si>
  <si>
    <t>5*25   20   2,5   1,25   0,25</t>
  </si>
  <si>
    <t>5*25   20   2,5   1,25   0,5</t>
  </si>
  <si>
    <t>5*25   20   2,5   1,25   0,5   0,25</t>
  </si>
  <si>
    <t>5*25   20   2,5   1,25   1,0</t>
  </si>
  <si>
    <t>6*25</t>
  </si>
  <si>
    <t>6*25   0,25</t>
  </si>
  <si>
    <t>6*25   0,5</t>
  </si>
  <si>
    <t>6*25   0,5   0,25</t>
  </si>
  <si>
    <t>6*25   1,0</t>
  </si>
  <si>
    <t>6*25   1,25</t>
  </si>
  <si>
    <t>6*25   1,25   0,25</t>
  </si>
  <si>
    <t>6*25   1,25   0,5</t>
  </si>
  <si>
    <t>6*25   1,25   0,5   0,25</t>
  </si>
  <si>
    <t>6*25   1,25   1,0</t>
  </si>
  <si>
    <t>6*25   2,5</t>
  </si>
  <si>
    <t>6*25   2,5   0,25</t>
  </si>
  <si>
    <t>6*25   2,5   0,5</t>
  </si>
  <si>
    <t>6*25   2,5   0,5   0,25</t>
  </si>
  <si>
    <t>6*25   2,5   1,0</t>
  </si>
  <si>
    <t>6*25   2,5   1,25</t>
  </si>
  <si>
    <t>6*25   2,5   1,25   0,25</t>
  </si>
  <si>
    <t>6*25   2,5   1,25   0,5</t>
  </si>
  <si>
    <t>6*25   2,5   1,25   0,5   0,25</t>
  </si>
  <si>
    <t>6*25   2,5   1,25   1,0</t>
  </si>
  <si>
    <t>6*25   5</t>
  </si>
  <si>
    <t>6*25   5   0,25</t>
  </si>
  <si>
    <t>6*25   5   0,5</t>
  </si>
  <si>
    <t>6*25   5   0,5   0,25</t>
  </si>
  <si>
    <t>6*25   5   1,0</t>
  </si>
  <si>
    <t>6*25   5   1,25</t>
  </si>
  <si>
    <t>6*25   5   1,25   0,25</t>
  </si>
  <si>
    <t>6*25   5   1,25   0,5</t>
  </si>
  <si>
    <t>6*25   5   1,25   0,5   0,25</t>
  </si>
  <si>
    <t>6*25   5   1,25   1,0</t>
  </si>
  <si>
    <t>6*25   5   2,5</t>
  </si>
  <si>
    <t>6*25   5   2,5   0,25</t>
  </si>
  <si>
    <t>6*25   5   2,5   0,5</t>
  </si>
  <si>
    <t>6*25   5   2,5   0,5   0,25</t>
  </si>
  <si>
    <t>6*25   5   2,5   1,0</t>
  </si>
  <si>
    <t>6*25   5   2,5   1,25</t>
  </si>
  <si>
    <t>6*25   5   2,5   1,25   0,25</t>
  </si>
  <si>
    <t>6*25   5   2,5   1,25   0,5</t>
  </si>
  <si>
    <t>6*25   5   2,5   1,25   0,5   0,25</t>
  </si>
  <si>
    <t>6*25   5   2,5   1,25   1,0</t>
  </si>
  <si>
    <t>6*25   10</t>
  </si>
  <si>
    <t>6*25   10   0,25</t>
  </si>
  <si>
    <t>6*25   10   0,5</t>
  </si>
  <si>
    <t>6*25   10   0,5   0,25</t>
  </si>
  <si>
    <t>6*25   10   1,0</t>
  </si>
  <si>
    <t>6*25   10   1,25</t>
  </si>
  <si>
    <t>6*25   10   1,25   0,25</t>
  </si>
  <si>
    <t>6*25   10   1,25   0,5</t>
  </si>
  <si>
    <t>6*25   10   1,25   0,5   0,25</t>
  </si>
  <si>
    <t>6*25   10   1,25   1,0</t>
  </si>
  <si>
    <t>6*25   10   2,5</t>
  </si>
  <si>
    <t>6*25   10   2,5   0,25</t>
  </si>
  <si>
    <t>6*25   10   2,5   0,5</t>
  </si>
  <si>
    <t>6*25   10   2,5   0,5   0,25</t>
  </si>
  <si>
    <t>6*25   10   2,5   1,0</t>
  </si>
  <si>
    <t>6*25   10   2,5   1,25</t>
  </si>
  <si>
    <t>Wilksin pisteet lasketaan portaattomasti piilossa olevan "DATA" taulukon mukaan.</t>
  </si>
  <si>
    <t>6*25   10   2,5   1,25   0,25</t>
  </si>
  <si>
    <t>6*25   10   2,5   1,25   0,5</t>
  </si>
  <si>
    <t>6*25   10   2,5   1,25   0,5   0,25</t>
  </si>
  <si>
    <t>6*25   10   2,5   1,25   1,0</t>
  </si>
  <si>
    <t>6*25   20</t>
  </si>
  <si>
    <t>6*25   20   0,25</t>
  </si>
  <si>
    <t>6*25   20   0,5</t>
  </si>
  <si>
    <t>6*25   20   0,5   0,25</t>
  </si>
  <si>
    <t>6*25   20   1,0</t>
  </si>
  <si>
    <t>6*25   20   1,25</t>
  </si>
  <si>
    <t>6*25   20   1,25   0,25</t>
  </si>
  <si>
    <t>6*25   20   1,25   0,5</t>
  </si>
  <si>
    <t>6*25   20   1,25   0,5   0,25</t>
  </si>
  <si>
    <t>6*25   20   1,25   1,0</t>
  </si>
  <si>
    <t>6*25   20   2,5</t>
  </si>
  <si>
    <t>6*25   20   2,5   0,25</t>
  </si>
  <si>
    <t>6*25   20   2,5   0,5</t>
  </si>
  <si>
    <t>6*25   20   2,5   0,5   0,25</t>
  </si>
  <si>
    <t>6*25   20   2,5   1,0</t>
  </si>
  <si>
    <t>6*25   20   2,5   1,25</t>
  </si>
  <si>
    <t>6*25   20   2,5   1,25   0,25</t>
  </si>
  <si>
    <t>6*25   20   2,5   1,25   0,5</t>
  </si>
  <si>
    <t>6*25   20   2,5   1,25   0,5   0,25</t>
  </si>
  <si>
    <t>6*25   20   2,5   1,25   1,0</t>
  </si>
  <si>
    <t>7*25</t>
  </si>
  <si>
    <t>7*25   0,25</t>
  </si>
  <si>
    <t>7*25   0,5</t>
  </si>
  <si>
    <t>7*25   0,5   0,25</t>
  </si>
  <si>
    <t>7*25   1,0</t>
  </si>
  <si>
    <t>7*25   1,25</t>
  </si>
  <si>
    <t>7*25   1,25   0,25</t>
  </si>
  <si>
    <t>7*25   1,25   0,5</t>
  </si>
  <si>
    <t>7*25   1,25   0,5   0,25</t>
  </si>
  <si>
    <t>7*25   1,25   1,0</t>
  </si>
  <si>
    <t>7*25   2,5</t>
  </si>
  <si>
    <t>7*25   2,5   0,25</t>
  </si>
  <si>
    <t>7*25   2,5   0,5</t>
  </si>
  <si>
    <t>7*25   2,5   0,5   0,25</t>
  </si>
  <si>
    <t>7*25   2,5   1,0</t>
  </si>
  <si>
    <t>7*25   2,5   1,25</t>
  </si>
  <si>
    <t>7*25   2,5   1,25   0,25</t>
  </si>
  <si>
    <t>7*25   2,5   1,25   0,5</t>
  </si>
  <si>
    <t>7*25   2,5   1,25   0,5   0,25</t>
  </si>
  <si>
    <t>7*25   2,5   1,25   1,0</t>
  </si>
  <si>
    <t>7*25   5</t>
  </si>
  <si>
    <t>7*25   5   0,25</t>
  </si>
  <si>
    <t>7*25   5   0,5</t>
  </si>
  <si>
    <t>7*25   5   0,5   0,25</t>
  </si>
  <si>
    <t>7*25   5   1,0</t>
  </si>
  <si>
    <t>7*25   5   1,25</t>
  </si>
  <si>
    <t>7*25   5   1,25   0,25</t>
  </si>
  <si>
    <t>7*25   5   1,25   0,5</t>
  </si>
  <si>
    <t>7*25   5   1,25   0,5   0,25</t>
  </si>
  <si>
    <t>7*25   5   1,25   1,0</t>
  </si>
  <si>
    <t>7*25   5   2,5</t>
  </si>
  <si>
    <t>7*25   5   2,5   0,25</t>
  </si>
  <si>
    <t>7*25   5   2,5   0,5</t>
  </si>
  <si>
    <t>7*25   5   2,5   0,5   0,25</t>
  </si>
  <si>
    <t>7*25   5   2,5   1,0</t>
  </si>
  <si>
    <t>7*25   5   2,5   1,25</t>
  </si>
  <si>
    <t>7*25   5   2,5   1,25   0,25</t>
  </si>
  <si>
    <t>7*25   5   2,5   1,25   0,5</t>
  </si>
  <si>
    <t>7*25   5   2,5   1,25   0,5   0,25</t>
  </si>
  <si>
    <t>7*25   5   2,5   1,25   1,0</t>
  </si>
  <si>
    <t>7*25   10</t>
  </si>
  <si>
    <t>7*25   10   0,25</t>
  </si>
  <si>
    <t>7*25   10   0,5</t>
  </si>
  <si>
    <t>7*25   10   0,5   0,25</t>
  </si>
  <si>
    <t>7*25   10   1,0</t>
  </si>
  <si>
    <t>7*25   10   1,25</t>
  </si>
  <si>
    <t>7*25   10   1,25   0,25</t>
  </si>
  <si>
    <t>7*25   10   1,25   0,5</t>
  </si>
  <si>
    <t>7*25   10   1,25   0,5   0,25</t>
  </si>
  <si>
    <t>7*25   10   1,25   1,0</t>
  </si>
  <si>
    <t>7*25   10   2,5</t>
  </si>
  <si>
    <t>7*25   10   2,5   0,25</t>
  </si>
  <si>
    <t>7*25   10   2,5   0,5</t>
  </si>
  <si>
    <t>7*25   10   2,5   0,5   0,25</t>
  </si>
  <si>
    <t>7*25   10   2,5   1,0</t>
  </si>
  <si>
    <t>7*25   10   2,5   1,25</t>
  </si>
  <si>
    <t>7*25   10   2,5   1,25   0,25</t>
  </si>
  <si>
    <t>7*25   10   2,5   1,25   0,5</t>
  </si>
  <si>
    <t>7*25   10   2,5   1,25   0,5   0,25</t>
  </si>
  <si>
    <t>7*25   10   2,5   1,25   1,0</t>
  </si>
  <si>
    <t>7*25   20</t>
  </si>
  <si>
    <t>7*25   20   0,25</t>
  </si>
  <si>
    <t>7*25   20   0,5</t>
  </si>
  <si>
    <t>7*25   20   0,5   0,25</t>
  </si>
  <si>
    <t>7*25   20   1,0</t>
  </si>
  <si>
    <t>7*25   20   1,25</t>
  </si>
  <si>
    <t>7*25   20   1,25   0,25</t>
  </si>
  <si>
    <t>7*25   20   1,25   0,5</t>
  </si>
  <si>
    <t>7*25   20   1,25   0,5   0,25</t>
  </si>
  <si>
    <t>7*25   20   1,25   1,0</t>
  </si>
  <si>
    <t>7*25   20   2,5</t>
  </si>
  <si>
    <t>7*25   20   2,5   0,25</t>
  </si>
  <si>
    <t>7*25   20   2,5   0,5</t>
  </si>
  <si>
    <t>7*25   20   2,5   0,5   0,25</t>
  </si>
  <si>
    <t>7*25   20   2,5   1,0</t>
  </si>
  <si>
    <t>7*25   20   2,5   1,25</t>
  </si>
  <si>
    <t>7*25   20   2,5   1,25   0,25</t>
  </si>
  <si>
    <t>7*25   20   2,5   1,25   0,5</t>
  </si>
  <si>
    <t>7*25   20   2,5   1,25   0,5   0,25</t>
  </si>
  <si>
    <t>7*25   20   2,5   1,25   1,0</t>
  </si>
  <si>
    <t>8*25</t>
  </si>
  <si>
    <t>8*25   0,25</t>
  </si>
  <si>
    <t>8*25   0,5</t>
  </si>
  <si>
    <t>8*25   0,5   0,25</t>
  </si>
  <si>
    <t>8*25   1,0</t>
  </si>
  <si>
    <t>8*25   1,25</t>
  </si>
  <si>
    <t>8*25   1,25   0,25</t>
  </si>
  <si>
    <t>8*25   1,25   0,5</t>
  </si>
  <si>
    <t>8*25   1,25   0,5   0,25</t>
  </si>
  <si>
    <t>8*25   1,25   1,0</t>
  </si>
  <si>
    <t>8*25   2,5</t>
  </si>
  <si>
    <t>8*25   2,5   0,25</t>
  </si>
  <si>
    <t>8*25   2,5   0,5</t>
  </si>
  <si>
    <t>8*25   2,5   0,5   0,25</t>
  </si>
  <si>
    <t>8*25   2,5   1,0</t>
  </si>
  <si>
    <t>8*25   2,5   1,25</t>
  </si>
  <si>
    <t>8*25   2,5   1,25   0,25</t>
  </si>
  <si>
    <t>8*25   2,5   1,25   0,5</t>
  </si>
  <si>
    <t>8*25   2,5   1,25   0,5   0,25</t>
  </si>
  <si>
    <t>8*25   2,5   1,25   1,0</t>
  </si>
  <si>
    <t>8*25   5</t>
  </si>
  <si>
    <t>8*25   5   0,25</t>
  </si>
  <si>
    <t>8*25   5   0,5</t>
  </si>
  <si>
    <t>8*25   5   0,5   0,25</t>
  </si>
  <si>
    <t>8*25   5   1,0</t>
  </si>
  <si>
    <t>8*25   5   1,25</t>
  </si>
  <si>
    <t>8*25   5   1,25   0,25</t>
  </si>
  <si>
    <t>8*25   5   1,25   0,5</t>
  </si>
  <si>
    <t>8*25   5   1,25   0,5   0,25</t>
  </si>
  <si>
    <t>8*25   5   1,25   1,0</t>
  </si>
  <si>
    <t>8*25   5   2,5</t>
  </si>
  <si>
    <t>8*25   5   2,5   0,25</t>
  </si>
  <si>
    <t>8*25   5   2,5   0,5</t>
  </si>
  <si>
    <t>8*25   5   2,5   0,5   0,25</t>
  </si>
  <si>
    <t>8*25   5   2,5   1,0</t>
  </si>
  <si>
    <t>8*25   5   2,5   1,25</t>
  </si>
  <si>
    <t>8*25   5   2,5   1,25   0,25</t>
  </si>
  <si>
    <t>8*25   5   2,5   1,25   0,5</t>
  </si>
  <si>
    <t>8*25   5   2,5   1,25   0,5   0,25</t>
  </si>
  <si>
    <t>8*25   5   2,5   1,25   1,0</t>
  </si>
  <si>
    <t>8*25   10</t>
  </si>
  <si>
    <t>8*25   10   0,25</t>
  </si>
  <si>
    <t>8*25   10   0,5</t>
  </si>
  <si>
    <t>8*25   10   0,5   0,25</t>
  </si>
  <si>
    <t>8*25   10   1,0</t>
  </si>
  <si>
    <t>8*25   10   1,25</t>
  </si>
  <si>
    <t>8*25   10   1,25   0,25</t>
  </si>
  <si>
    <t>8*25   10   1,25   0,5</t>
  </si>
  <si>
    <t>8*25   10   1,25   0,5   0,25</t>
  </si>
  <si>
    <t>8*25   10   1,25   1,0</t>
  </si>
  <si>
    <t>8*25   10   2,5</t>
  </si>
  <si>
    <t>8*25   10   2,5   0,25</t>
  </si>
  <si>
    <t>8*25   10   2,5   0,5</t>
  </si>
  <si>
    <t>8*25   10   2,5   0,5   0,25</t>
  </si>
  <si>
    <t>8*25   10   2,5   1,0</t>
  </si>
  <si>
    <t>8*25   10   2,5   1,25</t>
  </si>
  <si>
    <t>8*25   10   2,5   1,25   0,25</t>
  </si>
  <si>
    <t>8*25   10   2,5   1,25   0,5</t>
  </si>
  <si>
    <t>8*25   10   2,5   1,25   0,5   0,25</t>
  </si>
  <si>
    <t>8*25   10   2,5   1,25   1,0</t>
  </si>
  <si>
    <t>8*25   20</t>
  </si>
  <si>
    <t>8*25   20   0,25</t>
  </si>
  <si>
    <t>8*25   20   0,5</t>
  </si>
  <si>
    <t>8*25   20   0,5   0,25</t>
  </si>
  <si>
    <t>8*25   20   1,0</t>
  </si>
  <si>
    <t>8*25   20   1,25</t>
  </si>
  <si>
    <t>8*25   20   1,25   0,25</t>
  </si>
  <si>
    <t>8*25   20   1,25   0,5</t>
  </si>
  <si>
    <t>8*25   20   1,25   0,5   0,25</t>
  </si>
  <si>
    <t>8*25   20   1,25   1,0</t>
  </si>
  <si>
    <t>8*25   20   2,5</t>
  </si>
  <si>
    <t>8*25   20   2,5   0,25</t>
  </si>
  <si>
    <t>8*25   20   2,5   0,5</t>
  </si>
  <si>
    <t>8*25   20   2,5   0,5   0,25</t>
  </si>
  <si>
    <t>8*25   20   2,5   1,0</t>
  </si>
  <si>
    <t>8*25   20   2,5   1,25</t>
  </si>
  <si>
    <t>8*25   20   2,5   1,25   0,25</t>
  </si>
  <si>
    <t>8*25   20   2,5   1,25   0,5</t>
  </si>
  <si>
    <t>8*25   20   2,5   1,25   0,5   0,25</t>
  </si>
  <si>
    <t>9*25</t>
  </si>
  <si>
    <t>9*25   0,25</t>
  </si>
  <si>
    <t>9*25   0,5</t>
  </si>
  <si>
    <t>9*25   0,5   0,25</t>
  </si>
  <si>
    <t>9*25   1,0</t>
  </si>
  <si>
    <t>9*25   1,25</t>
  </si>
  <si>
    <t>9*25   1,25   0,25</t>
  </si>
  <si>
    <t>9*25   1,25   0,5</t>
  </si>
  <si>
    <t>9*25   1,25   0,5   0,25</t>
  </si>
  <si>
    <t>9*25   1,25   1,0</t>
  </si>
  <si>
    <t>9*20   5   2,5   0,25</t>
  </si>
  <si>
    <t>9*20   5   2,5   0,5</t>
  </si>
  <si>
    <t>9*20   5   2,5   0,5   0,25</t>
  </si>
  <si>
    <t>9*20   5   2,5   1,0</t>
  </si>
  <si>
    <t>9*20   5   2,5   1,25</t>
  </si>
  <si>
    <t>9*20   5   2,5   1,25   0,25</t>
  </si>
  <si>
    <t>9*20   5   2,5   1,25   0,5</t>
  </si>
  <si>
    <t>9*20   5   2,5   1,25   0,5   0,25</t>
  </si>
  <si>
    <t>9*20   5   2,5   1,25   1,0</t>
  </si>
  <si>
    <t xml:space="preserve">9*20   10   </t>
  </si>
  <si>
    <t xml:space="preserve">9*20   10   0,25   </t>
  </si>
  <si>
    <t>9*20   10   0,5</t>
  </si>
  <si>
    <t>9*20   10   0,5   0,25</t>
  </si>
  <si>
    <t>9*20   10   1,0</t>
  </si>
  <si>
    <t>9*20   10   1,25</t>
  </si>
  <si>
    <t>9*20   10   1,25   0,25</t>
  </si>
  <si>
    <t>9*20   10   1,25   0,5</t>
  </si>
  <si>
    <t>9*20   10   1,25   0,5   0,25</t>
  </si>
  <si>
    <t>9*20   10   1,25   1,0</t>
  </si>
  <si>
    <t>9*20   10   2,5</t>
  </si>
  <si>
    <t>9*20   10   2,5   0,25</t>
  </si>
  <si>
    <t>9*20   10   2,5   0,5</t>
  </si>
  <si>
    <t>9*20   10   2,5   0,5   0,25</t>
  </si>
  <si>
    <t>9*20   10   2,5   1,0</t>
  </si>
  <si>
    <t>9*20   10   2,5   1,25</t>
  </si>
  <si>
    <t>9*20   10   2,5   1,25   0,25</t>
  </si>
  <si>
    <t>9*20   10   2,5   1,25   0,5</t>
  </si>
  <si>
    <t>9*20   10   2,5   1,25   0,5   0,25</t>
  </si>
  <si>
    <t>9*20   10   2,5   1,25   1,0</t>
  </si>
  <si>
    <t>9*20   10   5</t>
  </si>
  <si>
    <t>9*20   10   5   0,25</t>
  </si>
  <si>
    <t>9*20   10   5   0,5</t>
  </si>
  <si>
    <t>9*20   10   5   0,5   0,25</t>
  </si>
  <si>
    <t>9*20   10   5   1,0</t>
  </si>
  <si>
    <t>9*20   10   5   1,25</t>
  </si>
  <si>
    <t>9*20   10   5   1,25   0,25</t>
  </si>
  <si>
    <t>9*20   10   5   1,25   0,5</t>
  </si>
  <si>
    <t>9*20   10   5   1,25   0,5   0,25</t>
  </si>
  <si>
    <t>9*20   10   5   1,25   1,0</t>
  </si>
  <si>
    <t>9*20   10   5   2,5</t>
  </si>
  <si>
    <t>9*20   10   5   2,5   0,25</t>
  </si>
  <si>
    <t>9*20   10   5   2,5   0,5</t>
  </si>
  <si>
    <t>9*20   10   5   2,5   0,5   0,25</t>
  </si>
  <si>
    <t>9*20   10   5   2,5   1,0</t>
  </si>
  <si>
    <t>9*20   10   5   2,5   1,25</t>
  </si>
  <si>
    <t>9*20   10   5   2,5   1,25   0,25</t>
  </si>
  <si>
    <t>9*20   10   5   2,5   1,25   0,5</t>
  </si>
  <si>
    <t>9*20   10   5   2,5   1,25   0,5   0,25</t>
  </si>
  <si>
    <t>9*20   10   5   2,5   1,25   1,0</t>
  </si>
  <si>
    <t xml:space="preserve">10*20   </t>
  </si>
  <si>
    <t>10*20   0,25</t>
  </si>
  <si>
    <t>10*20   0,5</t>
  </si>
  <si>
    <t>10*20   0,5   0,25</t>
  </si>
  <si>
    <t>10*20   1,0</t>
  </si>
  <si>
    <t>10*20   1,25</t>
  </si>
  <si>
    <t>10*20   1,25   0,25</t>
  </si>
  <si>
    <t>10*20   1,25   0,5</t>
  </si>
  <si>
    <t>10*20   1,25   0,5   0,25</t>
  </si>
  <si>
    <t>10*20   1,25   1,0</t>
  </si>
  <si>
    <t>10*20   2,5</t>
  </si>
  <si>
    <t>10*20   2,5   0,25</t>
  </si>
  <si>
    <t>10*20   2,5   0,5</t>
  </si>
  <si>
    <t>10*20   2,5   0,5   0,25</t>
  </si>
  <si>
    <t>10*20   2,5   1,0</t>
  </si>
  <si>
    <t>10*20   2,5   1,25</t>
  </si>
  <si>
    <t>10*20   2,5   1,25   0,25</t>
  </si>
  <si>
    <t>10*20   2,5   1,25   0,5</t>
  </si>
  <si>
    <t>10*20   2,5   1,25   0,5   0,25</t>
  </si>
  <si>
    <t>10*20   2,5   1,25   1,0</t>
  </si>
  <si>
    <t>10*20   5</t>
  </si>
  <si>
    <t>10*20   5   0,25</t>
  </si>
  <si>
    <t>10*20   5   0,5</t>
  </si>
  <si>
    <t>10*20   5   0,5   0,25</t>
  </si>
  <si>
    <t>10*20   5   1,0</t>
  </si>
  <si>
    <t>10*20   5   1,25</t>
  </si>
  <si>
    <t>10*20   5   1,25   0,25</t>
  </si>
  <si>
    <t>10*20   5   1,25   0,5</t>
  </si>
  <si>
    <t>10*20   5   1,25   0,5   0,25</t>
  </si>
  <si>
    <t>10*20   5   1,25   1,0</t>
  </si>
  <si>
    <t>10*20   5   2,5</t>
  </si>
  <si>
    <t>10*20   5   2,5   0,25</t>
  </si>
  <si>
    <t>10*20   5   2,5   0,5</t>
  </si>
  <si>
    <t>10*20   5   2,5   0,5   0,25</t>
  </si>
  <si>
    <t>10*20   5   2,5   1,0</t>
  </si>
  <si>
    <t>10*20   5   2,5   1,25</t>
  </si>
  <si>
    <t>10*20   5   2,5   1,25   0,25</t>
  </si>
  <si>
    <t>10*20   5   2,5   1,25   0,5</t>
  </si>
  <si>
    <t>10*20   5   2,5   1,25   0,5   0,25</t>
  </si>
  <si>
    <t>10*20   5   2,5   1,25   1,0</t>
  </si>
  <si>
    <t>10*20   10</t>
  </si>
  <si>
    <t>10*20   10   0,25</t>
  </si>
  <si>
    <t>10*20   10   0,5</t>
  </si>
  <si>
    <t>10*20   10   0,5   0,25</t>
  </si>
  <si>
    <t>10*20   10   1,0</t>
  </si>
  <si>
    <t>10*20   10   1,25</t>
  </si>
  <si>
    <t>10*20   10   1,25   0,25</t>
  </si>
  <si>
    <t>10*20   10   1,25   0,5</t>
  </si>
  <si>
    <t>10*20   10   1,25   0,5   0,25</t>
  </si>
  <si>
    <t>10*20   10   1,25  1,0</t>
  </si>
  <si>
    <t>10*20   10   2,5</t>
  </si>
  <si>
    <t>10*20   10   2,5   0,25</t>
  </si>
  <si>
    <t>10*20   10   2,5   0,5</t>
  </si>
  <si>
    <t>10*20   10   2,5   0,5   0,25</t>
  </si>
  <si>
    <t>10*20   10   2,5   1,0</t>
  </si>
  <si>
    <t>10*20   10   2,5   1,25</t>
  </si>
  <si>
    <t>10*20   10   2,5   1,25   0,25</t>
  </si>
  <si>
    <t>10*20   10   2,5   1,25   0,5</t>
  </si>
  <si>
    <t>10*20   10   2,5   1,25   0,5   0,25</t>
  </si>
  <si>
    <t>10*20   10   2,5   1,25   1,0</t>
  </si>
  <si>
    <t>10*20   10   5</t>
  </si>
  <si>
    <t>10*20   10   5   0,25</t>
  </si>
  <si>
    <t>10*20   10   5   0,5</t>
  </si>
  <si>
    <t>10*20   10   5   0,5   0,25</t>
  </si>
  <si>
    <t>10*20   10   5   1,0</t>
  </si>
  <si>
    <t>10*20   10   5   1,25</t>
  </si>
  <si>
    <t>10*20   10   5   1,25   0,25</t>
  </si>
  <si>
    <t>10*20   10   5   1,25   0,5</t>
  </si>
  <si>
    <t>10*20   10   5   1,25   0,5   0,25</t>
  </si>
  <si>
    <t>10*20   10   5   1,25   1,0</t>
  </si>
  <si>
    <t>10*20   10   5   2,5</t>
  </si>
  <si>
    <t>10*20   10   5   2,5   0,25</t>
  </si>
  <si>
    <t>10*20   10   5   2,5   0,5</t>
  </si>
  <si>
    <t>10*20   10   5   2,5   0,5   0,25</t>
  </si>
  <si>
    <t>10*20   10   5   2,5   1,0</t>
  </si>
  <si>
    <t>10*20   10   5   2,5   1,25</t>
  </si>
  <si>
    <t>10*20   10   5   2,5   1,25   0,25</t>
  </si>
  <si>
    <t>10*20   10   5   2,5   1,25   0,5</t>
  </si>
  <si>
    <t>10*20   10   5   2,5   1,25   0,5   0,25</t>
  </si>
  <si>
    <t>10*20   10   5   2,5   1,25   1,0</t>
  </si>
  <si>
    <t xml:space="preserve">11*20   </t>
  </si>
  <si>
    <t>11*20   0,25</t>
  </si>
  <si>
    <t>11*20   0,5</t>
  </si>
  <si>
    <t>11*20   0,5   0,25</t>
  </si>
  <si>
    <t>11*20   1,0</t>
  </si>
  <si>
    <t>11*20   1,25</t>
  </si>
  <si>
    <t>11*20   1,25   0,25</t>
  </si>
  <si>
    <t>11*20   1,25   0,5</t>
  </si>
  <si>
    <t>11*20   1,25   0,5   0,25</t>
  </si>
  <si>
    <t>11*20   1,25   1,0</t>
  </si>
  <si>
    <t>11*20   2,5</t>
  </si>
  <si>
    <t>11*20   2,5   0,25</t>
  </si>
  <si>
    <t>11*20   2,5   0,5</t>
  </si>
  <si>
    <t>11*20   2,5   0,5   0,25</t>
  </si>
  <si>
    <t>11*20   2,5   1,0</t>
  </si>
  <si>
    <t>11*20   2,5   1,25</t>
  </si>
  <si>
    <t>11*20   2,5   1,25   0,25</t>
  </si>
  <si>
    <t>11*20   2,5   1,25   0,5</t>
  </si>
  <si>
    <t>11*20   2,5   1,25   0,5   0,25</t>
  </si>
  <si>
    <t>11*20   2,5   1,25   1,0</t>
  </si>
  <si>
    <t>11*20   5</t>
  </si>
  <si>
    <t>11*20   5   0,25</t>
  </si>
  <si>
    <t>11*20   5   0,5</t>
  </si>
  <si>
    <t>11*20   5   0,5   0,25</t>
  </si>
  <si>
    <t>11*20   5   1,0</t>
  </si>
  <si>
    <t>11*20   5   1,25</t>
  </si>
  <si>
    <t>11*20   5   1,25   0,25</t>
  </si>
  <si>
    <t>11*20   5   1,25   0,5</t>
  </si>
  <si>
    <t>11*20   5   1,25   0,5   0,25</t>
  </si>
  <si>
    <t>11*20   5   1,25   1,0</t>
  </si>
  <si>
    <t>11*20   5   2,5</t>
  </si>
  <si>
    <t>11*20   5   2,5   0,25</t>
  </si>
  <si>
    <t>11*20   5   2,5   0,5</t>
  </si>
  <si>
    <t>11*20   5   2,5   0,5   0,25</t>
  </si>
  <si>
    <t>11*20   5   2,5   1,0</t>
  </si>
  <si>
    <t>11*20   5   2,5   1,25</t>
  </si>
  <si>
    <t>11*20   5   2,5   1,25   0,25</t>
  </si>
  <si>
    <t>11*20   5   2,5   1,25   0,5</t>
  </si>
  <si>
    <t>11*20   5   2,5   1,25   0,5   0,25</t>
  </si>
  <si>
    <t>11*20   5   2,5   1,25   1,0</t>
  </si>
  <si>
    <t>11*20   10</t>
  </si>
  <si>
    <t>11*20   10   0,25</t>
  </si>
  <si>
    <t>11*20   10   0,5</t>
  </si>
  <si>
    <t>11*20   10   0,5   0,25</t>
  </si>
  <si>
    <t>11*20   10   1,0</t>
  </si>
  <si>
    <t>11*20   10   1,25</t>
  </si>
  <si>
    <t>11*20   10   1,25   0,25</t>
  </si>
  <si>
    <t>11*20   10   1,25   0,5</t>
  </si>
  <si>
    <t>11*20   10   1,25   0,5   0,25</t>
  </si>
  <si>
    <t>11*20   10   1,25   1,0</t>
  </si>
  <si>
    <t>11*20   10   2,5</t>
  </si>
  <si>
    <t>11*20   10   2,5   0,25</t>
  </si>
  <si>
    <t>11*20   10   2,5   0,5</t>
  </si>
  <si>
    <t>11*20   10   2,5   0,5   0,25</t>
  </si>
  <si>
    <t>11*20   10   2,5   1,0</t>
  </si>
  <si>
    <t>11*20   10   2,5   1,25</t>
  </si>
  <si>
    <t>11*20   10   2,5   1,25   0,25</t>
  </si>
  <si>
    <t>11*20   10   2,5   1,25   0,5</t>
  </si>
  <si>
    <t>11*20   10   2,5   1,25   0,5   0,25</t>
  </si>
  <si>
    <t>11*20   10   2,5   1,25   1,0</t>
  </si>
  <si>
    <t>11*20   10   5</t>
  </si>
  <si>
    <t>11*20   10   5   0,25</t>
  </si>
  <si>
    <t>11*20   10   5   0,5</t>
  </si>
  <si>
    <t>11*20   10   5   0,5   0,25</t>
  </si>
  <si>
    <t>11*20   10   5   1,0</t>
  </si>
  <si>
    <t>11*20   10   5   1,25</t>
  </si>
  <si>
    <t>11*20   10   5   1,25   0,25</t>
  </si>
  <si>
    <t>11*20   10   5   1,25   0,5</t>
  </si>
  <si>
    <t>11*20   10   5   1,25   0,5   0,25</t>
  </si>
  <si>
    <t>11*20   10   5   1,25   1,0</t>
  </si>
  <si>
    <t>11*20   10   5   2,5</t>
  </si>
  <si>
    <t>2*20   5   2,5   1,25   0,25</t>
  </si>
  <si>
    <t>2*20   5   2,5   1,25   0,5</t>
  </si>
  <si>
    <t>2*20   5   2,5   1,25   0,5   0,25</t>
  </si>
  <si>
    <t>2*20   5   2,5   1,25   1,0</t>
  </si>
  <si>
    <t>2*20   10   2,5   1,25   1,0</t>
  </si>
  <si>
    <t xml:space="preserve">2*20   10   </t>
  </si>
  <si>
    <t xml:space="preserve">2*20   10   0,25   </t>
  </si>
  <si>
    <t xml:space="preserve">2*20   10   0,5  </t>
  </si>
  <si>
    <t xml:space="preserve">2*20   10   0,5   0,25  </t>
  </si>
  <si>
    <t>2*20   10   1,0</t>
  </si>
  <si>
    <t>2*20   10   1,25</t>
  </si>
  <si>
    <t>2*20   10   1,25   0,25</t>
  </si>
  <si>
    <t>2*20   10   1,25   0,5</t>
  </si>
  <si>
    <t>2*20   10   1,25   0,5   0,25</t>
  </si>
  <si>
    <t>2*20   10   1,25   1,0</t>
  </si>
  <si>
    <t>2*20   10   2,5</t>
  </si>
  <si>
    <t>2*20   10   2,5   0,25</t>
  </si>
  <si>
    <t>2*20   10   2,5   0,5</t>
  </si>
  <si>
    <t>2*20   10   2,5   0,5   0,25</t>
  </si>
  <si>
    <t>2*20   10   2,5   1,0</t>
  </si>
  <si>
    <t>2*20   10   2,5   1,25</t>
  </si>
  <si>
    <t>2*20   10   2,5   1,25   0,25</t>
  </si>
  <si>
    <t>2*20   10   2,5   1,25   0,5</t>
  </si>
  <si>
    <t>2*20   10   2,5   1,25   0,5   0,25</t>
  </si>
  <si>
    <t>2*20   10   5</t>
  </si>
  <si>
    <t>2*20   10   5   0,25</t>
  </si>
  <si>
    <t>2*20   10   5   0,5</t>
  </si>
  <si>
    <t>2*20   10   5   0,5   0,25</t>
  </si>
  <si>
    <t>2*20   10   5   1,0</t>
  </si>
  <si>
    <t>2*20   10   5   1,25</t>
  </si>
  <si>
    <t>2*20   10   5   1,25   0,25</t>
  </si>
  <si>
    <t>M</t>
  </si>
  <si>
    <t>2*20   10   5   1,25   0,5</t>
  </si>
  <si>
    <t>2*20   10   5   1,25   0,5   0,25</t>
  </si>
  <si>
    <t>2*20   10   5   1,25   1,0</t>
  </si>
  <si>
    <t>2*20   10   5   2,5</t>
  </si>
  <si>
    <t>2*20   10   5   2,5   0,25</t>
  </si>
  <si>
    <t>2*20   10   5   2,5   0,5</t>
  </si>
  <si>
    <t>2*20   10   5   2,5   0,5   0,25</t>
  </si>
  <si>
    <t>2*20   10   5   2,5   1,0</t>
  </si>
  <si>
    <t>2*20   10   5   2,5   1,25</t>
  </si>
  <si>
    <t>2*20   10   5   2,5   1,25   0,25</t>
  </si>
  <si>
    <t>2*20   10   5   2,5   1,25   0,5</t>
  </si>
  <si>
    <t>2*20   10   5   2,5   1,25   0,5   0,25</t>
  </si>
  <si>
    <t>2*20   10   5   2,5   1,25   1,0</t>
  </si>
  <si>
    <t xml:space="preserve">3*20   </t>
  </si>
  <si>
    <t xml:space="preserve">3*20   0,25   </t>
  </si>
  <si>
    <t xml:space="preserve">3*20   0,5   </t>
  </si>
  <si>
    <t xml:space="preserve">3*20   0,5   0,25   </t>
  </si>
  <si>
    <t>3*20   1,0</t>
  </si>
  <si>
    <t>3*20   1,25</t>
  </si>
  <si>
    <t>3*20   1,25   0,25</t>
  </si>
  <si>
    <t>3*20   1,25   0,5</t>
  </si>
  <si>
    <t>3*20   1,25   0,5   0,25</t>
  </si>
  <si>
    <t>3*20   1,25   1,0</t>
  </si>
  <si>
    <t>3*20   2,5</t>
  </si>
  <si>
    <t>3*20   2,5   0,25</t>
  </si>
  <si>
    <t>3*20   2,5   0,5</t>
  </si>
  <si>
    <t>3*20   2,5   0,5   0,25</t>
  </si>
  <si>
    <t>3*20   2,5   1,0</t>
  </si>
  <si>
    <t>3*20   2,5   1,25</t>
  </si>
  <si>
    <t>3*20   2,5   1,25   0,25</t>
  </si>
  <si>
    <t>3*20   2,5   1,25   0,5</t>
  </si>
  <si>
    <t>3*20   2,5   1,25   0,5   0,25</t>
  </si>
  <si>
    <t>3*20   2,5   1,25   1,0</t>
  </si>
  <si>
    <t>3*20   5</t>
  </si>
  <si>
    <t>3*20   5   0,25</t>
  </si>
  <si>
    <t>3*20   5   0,5</t>
  </si>
  <si>
    <t>3*20   5   0,5   0,25</t>
  </si>
  <si>
    <t>3*20   5   1,0</t>
  </si>
  <si>
    <t>3*20   5   1,25</t>
  </si>
  <si>
    <t>3*20   5   1,25   0,25</t>
  </si>
  <si>
    <t>3*20   5   1,25   0,5</t>
  </si>
  <si>
    <t>3*20   5   1,25   0,5   0,25</t>
  </si>
  <si>
    <t>3*20   5   1,25   1,0</t>
  </si>
  <si>
    <t>3*20   5   2,5</t>
  </si>
  <si>
    <t>3*20   5   2,5   0,25</t>
  </si>
  <si>
    <t>3*20   5   2,5   0,5</t>
  </si>
  <si>
    <t>Ryhmä 1</t>
  </si>
  <si>
    <t>3*20   5   2,5   0,5   0,25</t>
  </si>
  <si>
    <t>3*20   5   2,5   1,0</t>
  </si>
  <si>
    <t>3*20   5   2,5   1,25</t>
  </si>
  <si>
    <t>3*20   5   2,5   1,25   0,25</t>
  </si>
  <si>
    <t>3*20   5   2,5   1,25   0,5</t>
  </si>
  <si>
    <t>3*20   5   2,5   1,25   0,5   0,25</t>
  </si>
  <si>
    <t>3*20   5   2,5   1,25   1,0</t>
  </si>
  <si>
    <t>3*20   10</t>
  </si>
  <si>
    <t>3*20   10   0,25</t>
  </si>
  <si>
    <t>3*20   10   0,5</t>
  </si>
  <si>
    <t>3*20   10   0,5   0,25</t>
  </si>
  <si>
    <t>3*20   10   1,0</t>
  </si>
  <si>
    <t>3*20   10   1,25</t>
  </si>
  <si>
    <t>3*20   10   1,25   0,25</t>
  </si>
  <si>
    <t>3*20   10   1,25   0,5</t>
  </si>
  <si>
    <t>3*20   10   1,25   0,5   0,25</t>
  </si>
  <si>
    <t>3*20   10   1,25   1,0</t>
  </si>
  <si>
    <t>3*20   10   2,5</t>
  </si>
  <si>
    <t>3*20   10   2,5   0,25</t>
  </si>
  <si>
    <t>3*20   10   2,5   0,5</t>
  </si>
  <si>
    <t>3*20   10   2,5   0,5   0,25</t>
  </si>
  <si>
    <t>3*20   10   2,5   1,0</t>
  </si>
  <si>
    <t>3*20   10   2,5   1,25</t>
  </si>
  <si>
    <t>3*20   10   2,5   1,25   0,25</t>
  </si>
  <si>
    <t>3*20   10   2,5   1,25   0,5</t>
  </si>
  <si>
    <t>3*20   10   2,5   1,25   0,5   0,25</t>
  </si>
  <si>
    <t>3*20   10   2,5   1,25   1,0</t>
  </si>
  <si>
    <t>3*20   10   5</t>
  </si>
  <si>
    <t>3*20   10   5   0,25</t>
  </si>
  <si>
    <t>3*20   10   5   0,5</t>
  </si>
  <si>
    <t>3*20   10   5   0,5   0,25</t>
  </si>
  <si>
    <t>3*20   10   5   1,0</t>
  </si>
  <si>
    <t>3*20   10   5   1,25</t>
  </si>
  <si>
    <t>3*20   10   5   1,25   0,25</t>
  </si>
  <si>
    <t>3*20   10   5   1,25   0,5</t>
  </si>
  <si>
    <t>3*20   10   5   1,25   0,5   0,25</t>
  </si>
  <si>
    <t>3*20   10   5   1,25   1,0</t>
  </si>
  <si>
    <t>3*20   10   5   2,5</t>
  </si>
  <si>
    <t>3*20   10   5   2,5   0,25</t>
  </si>
  <si>
    <t>3*20   10   5   2,5   0,5</t>
  </si>
  <si>
    <t>3*20   10   5   2,5   0,5   0,25</t>
  </si>
  <si>
    <t>3*20   10   5   2,5   1,0</t>
  </si>
  <si>
    <t>3*20   10   5   2,5   1,25</t>
  </si>
  <si>
    <t>3*20   10   5   2,5   1,25   0,25</t>
  </si>
  <si>
    <t>3*20   10   5   2,5   1,25   0,5</t>
  </si>
  <si>
    <t>3*20   10   5   2,5   1,25   0,5   0,25</t>
  </si>
  <si>
    <t>3*20   10   5   2,5   1,25   1,0</t>
  </si>
  <si>
    <t xml:space="preserve">4*20   </t>
  </si>
  <si>
    <t xml:space="preserve">4*20   0,25   </t>
  </si>
  <si>
    <t xml:space="preserve">4*20   0,5  </t>
  </si>
  <si>
    <t>4*20   0,5   0,25</t>
  </si>
  <si>
    <t>4*20   1,0</t>
  </si>
  <si>
    <t>4*20   1,25</t>
  </si>
  <si>
    <t>4*20   1,25   0,25</t>
  </si>
  <si>
    <t>4*20   1,25   0,5</t>
  </si>
  <si>
    <t>4*20   1,25   0,5   0,25</t>
  </si>
  <si>
    <t>4*20   1,25   1,0</t>
  </si>
  <si>
    <t>4*20   2,5</t>
  </si>
  <si>
    <t>4*20   2,5   0,25</t>
  </si>
  <si>
    <t>4*20   2,5   0,5</t>
  </si>
  <si>
    <t>4*20   2,5   0,5   0,25</t>
  </si>
  <si>
    <t>4*20   2,5   1,0</t>
  </si>
  <si>
    <t>4*20   2,5   1,25</t>
  </si>
  <si>
    <t>4*20   2,5   1,25   0,25</t>
  </si>
  <si>
    <t>4*20   2,5   1,25   0,5</t>
  </si>
  <si>
    <t>4*20   2,5   1,25   0,5   0,25</t>
  </si>
  <si>
    <t>4*20   2,5   1,25   1,0</t>
  </si>
  <si>
    <t>4*20   5</t>
  </si>
  <si>
    <t>4*20   5   0,25</t>
  </si>
  <si>
    <t>4*20   5   0,5</t>
  </si>
  <si>
    <t>4*20   5   0,5   0,25</t>
  </si>
  <si>
    <t>4*20   5   1,0</t>
  </si>
  <si>
    <t>4*20   5   1,25</t>
  </si>
  <si>
    <t>4*20   5   1,25   0,25</t>
  </si>
  <si>
    <t>4*20   5   1,25   0,5</t>
  </si>
  <si>
    <t>4*20   5   1,25   0,5   0,25</t>
  </si>
  <si>
    <t>4*20   5   1,25   1,0</t>
  </si>
  <si>
    <t>4*20   5   2,5</t>
  </si>
  <si>
    <t>4*20   5   2,5   0,25</t>
  </si>
  <si>
    <t>4*20   5   2,5   0,5</t>
  </si>
  <si>
    <t>4*20   5   2,5   0,5   0,25</t>
  </si>
  <si>
    <t>4*20   5   2,5   1,0</t>
  </si>
  <si>
    <t>4*20   5   2,5   1,25</t>
  </si>
  <si>
    <t>4*20   5   2,5   1,25   0,25</t>
  </si>
  <si>
    <t>4*20   5   2,5   1,25   0,5</t>
  </si>
  <si>
    <t>4*20   5   2,5   1,25   0,5   0,25</t>
  </si>
  <si>
    <t>4*20   5   2,5   1,25   1,0</t>
  </si>
  <si>
    <t>4*20   10</t>
  </si>
  <si>
    <t xml:space="preserve">4*20   10   0,25   </t>
  </si>
  <si>
    <t xml:space="preserve">4*20   10   0,5   </t>
  </si>
  <si>
    <t>4*20   10   0,5   0,25</t>
  </si>
  <si>
    <t>4*20   10   1,0</t>
  </si>
  <si>
    <t>4*20   10   1,25</t>
  </si>
  <si>
    <t>4*20   10   1,25   0,25</t>
  </si>
  <si>
    <t>4*20   10   1,25   0,5</t>
  </si>
  <si>
    <t>4*20   10   1,25   0,5   0,25</t>
  </si>
  <si>
    <t>4*20   10   1,25   1,0</t>
  </si>
  <si>
    <t>4*20   10   2,5</t>
  </si>
  <si>
    <t>4*20   10   2,5   0,25</t>
  </si>
  <si>
    <t>4*20   10   2,5   0,5</t>
  </si>
  <si>
    <t>4*20   10   2,5   0,5   0,25</t>
  </si>
  <si>
    <t>4*20   10   2,5   1,0</t>
  </si>
  <si>
    <t>4*20   10   2,5   1,25</t>
  </si>
  <si>
    <t>4*20   10   2,5   1,25   0,25</t>
  </si>
  <si>
    <t>4*20   10   2,5   1,25   0,5</t>
  </si>
  <si>
    <t>4*20   10   2,5   1,25   0,5   0,25</t>
  </si>
  <si>
    <t>4*20   10   2,5   1,25   1,0</t>
  </si>
  <si>
    <t>4*20   10   5</t>
  </si>
  <si>
    <t>4*20   10   5   0,25</t>
  </si>
  <si>
    <t>4*20   10   5   0,5</t>
  </si>
  <si>
    <t>4*20   10   5   0,5   0,25</t>
  </si>
  <si>
    <t>4*20   10   5   1,0</t>
  </si>
  <si>
    <t>4*20   10   5   1,25</t>
  </si>
  <si>
    <t>4*20   10   5   1,25   0,25</t>
  </si>
  <si>
    <t>4*20   10   5   1,25   0,5</t>
  </si>
  <si>
    <t>4*20   10   5   1,25   0,5   0,25</t>
  </si>
  <si>
    <t>4*20   10   5   1,25   1,0</t>
  </si>
  <si>
    <t>4*20   10   5   2,5</t>
  </si>
  <si>
    <t>4*20   10   5   2,5   0,25</t>
  </si>
  <si>
    <t>4*20   10   5   2,5   0,5</t>
  </si>
  <si>
    <t>4*20   10   5   2,5   0,5   0,25</t>
  </si>
  <si>
    <t>4*20   10   5   2,5   1,0</t>
  </si>
  <si>
    <t>4*20   10   5   2,5   1,25</t>
  </si>
  <si>
    <t>4*20   10   5   2,5   1,25   0,25</t>
  </si>
  <si>
    <t>4*20   10   5   2,5   1,25   0,5</t>
  </si>
  <si>
    <t>4*20   10   5   2,5   1,25   0,5   0,25</t>
  </si>
  <si>
    <t>4*20   10   5   2,5   1,25   1,0</t>
  </si>
  <si>
    <t xml:space="preserve">5*20   </t>
  </si>
  <si>
    <t xml:space="preserve">5*20   0,25   </t>
  </si>
  <si>
    <t xml:space="preserve">5*20   0,5 </t>
  </si>
  <si>
    <t xml:space="preserve">5*20   0,5   0,25 </t>
  </si>
  <si>
    <t>5*20   1,0</t>
  </si>
  <si>
    <t>5*20   1,25</t>
  </si>
  <si>
    <t>5*20   1,25   0,25</t>
  </si>
  <si>
    <t>5*20   1,25   0,5</t>
  </si>
  <si>
    <t>5*20   1,25   0,5   0,25</t>
  </si>
  <si>
    <t>5*20   1,25   1,0</t>
  </si>
  <si>
    <t>5*20   2,5</t>
  </si>
  <si>
    <t>5*20   2,5   0,25</t>
  </si>
  <si>
    <t>5*20   2,5   0,5</t>
  </si>
  <si>
    <t>5*20   2,5   0,5   0,25</t>
  </si>
  <si>
    <t>5*20   2,5   1,0</t>
  </si>
  <si>
    <t>5*20   2,5   1,25</t>
  </si>
  <si>
    <t>5*20   2,5   1,25   0,25</t>
  </si>
  <si>
    <t>5*20   2,5   1,25   0,5</t>
  </si>
  <si>
    <t>5*20   2,5   1,25   0,5   0,25</t>
  </si>
  <si>
    <t>5*20   2,5   1,25   1,0</t>
  </si>
  <si>
    <t>5*20   5</t>
  </si>
  <si>
    <t>5*20   5   0,25</t>
  </si>
  <si>
    <t>5*20   5   0,5</t>
  </si>
  <si>
    <t>5*20   5   0,5   0,25</t>
  </si>
  <si>
    <t>5*20   5   1,0</t>
  </si>
  <si>
    <t>5*20   5   1,25</t>
  </si>
  <si>
    <t>5*20   5   1,25   0,25</t>
  </si>
  <si>
    <t>5*20   5   1,25   0,5</t>
  </si>
  <si>
    <t>5*20   5   1,25   0,5   0,25</t>
  </si>
  <si>
    <t>5*20   5   1,25   1,0</t>
  </si>
  <si>
    <t>5*20   5   2,5</t>
  </si>
  <si>
    <t>5*20   5   2,5   0,25</t>
  </si>
  <si>
    <t>5*20   5   2,5   0,5</t>
  </si>
  <si>
    <t>5*20   5   2,5   0,5   0,25</t>
  </si>
  <si>
    <t>5*20   5   2,5   1,0</t>
  </si>
  <si>
    <t>5*20   5   2,5   1,25</t>
  </si>
  <si>
    <t>5*20   5   2,5   1,25   0,25</t>
  </si>
  <si>
    <t>5*20   5   2,5   1,25   0,5</t>
  </si>
  <si>
    <t>5*20   5   2,5   1,25   0,5   0,25</t>
  </si>
  <si>
    <t>5*20   5   2,5   1,25   1,0</t>
  </si>
  <si>
    <t>5*20   10</t>
  </si>
  <si>
    <t>5*20   10   0,25</t>
  </si>
  <si>
    <t>5*20   10   0,5</t>
  </si>
  <si>
    <t>5*20   10   0,5   0,25</t>
  </si>
  <si>
    <t>5*20   10   1,0</t>
  </si>
  <si>
    <t>5*20   10   1,25</t>
  </si>
  <si>
    <t>5*20   10   1,25   0,25</t>
  </si>
  <si>
    <t>5*20   10   1,25   0,5</t>
  </si>
  <si>
    <t>5*20   10   1,25   0,5   0,25</t>
  </si>
  <si>
    <t>5*20   10   1,25   1,0</t>
  </si>
  <si>
    <t>5*20   10   2,5</t>
  </si>
  <si>
    <t>5*20   10   2,5   0,25</t>
  </si>
  <si>
    <t>5*20   10   2,5   0,5</t>
  </si>
  <si>
    <t>5*20   10   2,5   0,5   0,25</t>
  </si>
  <si>
    <t>5*20   10   2,5   1,0</t>
  </si>
  <si>
    <t>5*20   10   2,5   1,25</t>
  </si>
  <si>
    <t>5*20   10   2,5   1,25   0,25</t>
  </si>
  <si>
    <t>5*20   10   2,5   1,25   0,5</t>
  </si>
  <si>
    <t>5*20   10   2,5   1,25   0,5   0,25</t>
  </si>
  <si>
    <t>5*20   10   2,5   1,25   1,0</t>
  </si>
  <si>
    <t>5*20   10   5</t>
  </si>
  <si>
    <t>5*20   10   5   0,25</t>
  </si>
  <si>
    <t>5*20   10   5   0,5</t>
  </si>
  <si>
    <t>5*20   10   5   0,5   0,25</t>
  </si>
  <si>
    <t>5*20   10   5   1,0</t>
  </si>
  <si>
    <t>5*20   10   5   1,25</t>
  </si>
  <si>
    <t>5*20   10   5   1,25   0,25</t>
  </si>
  <si>
    <t>5*20   10   5   1,25   0,5</t>
  </si>
  <si>
    <t>5*20   10   5   1,25   0,5   0,25</t>
  </si>
  <si>
    <t>5*20   10   5   1,25   1,0</t>
  </si>
  <si>
    <t>5*20   10   5   2,5</t>
  </si>
  <si>
    <t>5*20   10   5   2,5   0,25</t>
  </si>
  <si>
    <t>5*20   10   5   2,5   0,5</t>
  </si>
  <si>
    <t>5*20   10   5   2,5   0,5   0,25</t>
  </si>
  <si>
    <t>5*20   10   5   2,5   1,0</t>
  </si>
  <si>
    <t>5*20   10   5   2,5   1,25</t>
  </si>
  <si>
    <t>5*20   10   5   2,5   1,25   0,25</t>
  </si>
  <si>
    <t>5*20   10   5   2,5   1,25   0,5</t>
  </si>
  <si>
    <t>5*20   10   5   2,5   1,25   0,5   0,25</t>
  </si>
  <si>
    <t>5*20   10   5   2,5   1,25   1,0</t>
  </si>
  <si>
    <t>6*20</t>
  </si>
  <si>
    <t>6*20   0,25</t>
  </si>
  <si>
    <t>6*20   0,5</t>
  </si>
  <si>
    <t>6*20   0,5   0,25</t>
  </si>
  <si>
    <t>6*20   1,0</t>
  </si>
  <si>
    <t>6*20   1,25</t>
  </si>
  <si>
    <t>6*20   1,25   0,25</t>
  </si>
  <si>
    <t>6*20   1,25   0,5</t>
  </si>
  <si>
    <t>6*20   1,25   0,5   0,25</t>
  </si>
  <si>
    <t>6*20   1,25   1,0</t>
  </si>
  <si>
    <t>6*20   2,5</t>
  </si>
  <si>
    <t>6*20   2,5   0,25</t>
  </si>
  <si>
    <t>6*20   2,5   0,5</t>
  </si>
  <si>
    <t>6*20   2,5   0,5   0,25</t>
  </si>
  <si>
    <t>6*20   2,5   1,0</t>
  </si>
  <si>
    <t>6*20   2,5   1,25</t>
  </si>
  <si>
    <t>6*20   2,5   1,25   0,25</t>
  </si>
  <si>
    <t>6*20   2,5   1,25   0,5</t>
  </si>
  <si>
    <t>6*20   2,5   1,25   0,5   0,25</t>
  </si>
  <si>
    <t>6*20   2,5   1,25   1,0</t>
  </si>
  <si>
    <t>6*20   5</t>
  </si>
  <si>
    <t>6*20   5   0,25</t>
  </si>
  <si>
    <t>6*20   5   0,5</t>
  </si>
  <si>
    <t>6*20   5   0,5   0,25</t>
  </si>
  <si>
    <t>6*20   5   1,0</t>
  </si>
  <si>
    <t>6*20   5   1,25</t>
  </si>
  <si>
    <t>6*20   5   1,25   0,25</t>
  </si>
  <si>
    <t>6*20   5   1,25   0,5</t>
  </si>
  <si>
    <t>6*20   5   1,25   0,5   0,25</t>
  </si>
  <si>
    <t>6*20   5   1,25   1,0</t>
  </si>
  <si>
    <t>6*20   5   2,5</t>
  </si>
  <si>
    <t>6*20   5   2,5   0,25</t>
  </si>
  <si>
    <t>6*20   5   2,5   0,5</t>
  </si>
  <si>
    <t>Kortin nro</t>
  </si>
  <si>
    <t>Sarja 59 kg</t>
  </si>
  <si>
    <t>1*5   1,25  1,0</t>
  </si>
  <si>
    <t>8*25   20   2,5   1,25   1,0</t>
  </si>
  <si>
    <r>
      <t xml:space="preserve">Makrot käynnistetään klikkaamalla ao. painiketta: </t>
    </r>
    <r>
      <rPr>
        <b/>
        <sz val="10"/>
        <rFont val="Arial"/>
        <family val="2"/>
      </rPr>
      <t>Hyväksy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Hylkää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Korjaa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Ryhmä</t>
    </r>
    <r>
      <rPr>
        <sz val="10"/>
        <rFont val="Arial"/>
        <family val="2"/>
      </rPr>
      <t xml:space="preserve">t, </t>
    </r>
    <r>
      <rPr>
        <b/>
        <sz val="10"/>
        <rFont val="Arial"/>
        <family val="2"/>
      </rPr>
      <t>Nostojärjestys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Ennätys</t>
    </r>
    <r>
      <rPr>
        <sz val="10"/>
        <rFont val="Arial"/>
        <family val="2"/>
      </rPr>
      <t>. Makrot käynnistyvät myös pikavalintanäppäinyhdistelmällä (ctrl+_).</t>
    </r>
  </si>
  <si>
    <r>
      <t xml:space="preserve">Aloituspainojen syötön jälkeen käynnistetään jonkun syötetyn painon päällä </t>
    </r>
    <r>
      <rPr>
        <b/>
        <sz val="10"/>
        <rFont val="Arial"/>
        <family val="2"/>
      </rPr>
      <t>Nostojärjestys -</t>
    </r>
    <r>
      <rPr>
        <sz val="10"/>
        <rFont val="Arial"/>
        <family val="2"/>
      </rPr>
      <t>makro (ctrl+l). Tämä järjestää 7 seuraavaa nostajaa vasemmalla olevaan kentään nostojärjestykseen.</t>
    </r>
  </si>
  <si>
    <r>
      <t>Noston hyväksyminen</t>
    </r>
    <r>
      <rPr>
        <b/>
        <sz val="10"/>
        <rFont val="Arial"/>
        <family val="2"/>
      </rPr>
      <t xml:space="preserve"> (Hyväksy)</t>
    </r>
    <r>
      <rPr>
        <sz val="10"/>
        <rFont val="Arial"/>
        <family val="2"/>
      </rPr>
      <t xml:space="preserve"> (ctrl+g) ja hylkääminen (</t>
    </r>
    <r>
      <rPr>
        <b/>
        <sz val="10"/>
        <rFont val="Arial"/>
        <family val="2"/>
      </rPr>
      <t>Hylkää)</t>
    </r>
    <r>
      <rPr>
        <sz val="10"/>
        <rFont val="Arial"/>
        <family val="2"/>
      </rPr>
      <t xml:space="preserve"> (ctrl+f) käynnistää myös Nostojärjestys -makron.</t>
    </r>
  </si>
  <si>
    <t>Jos samassa pöytäkirjassa on kaksi ryhmää, tulee vasempaan sarakkeeseen kummallekin ryhmälle oma nostojärjestys näyttö.</t>
  </si>
  <si>
    <r>
      <t>Ryhmäjako -kohdan voi valita menemällä kyseiselle riville jollekin tietosarakkeelle (</t>
    </r>
    <r>
      <rPr>
        <b/>
        <sz val="10"/>
        <rFont val="Arial"/>
        <family val="2"/>
      </rPr>
      <t>M/N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Nro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Sarja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Paino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Nimi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Seura</t>
    </r>
    <r>
      <rPr>
        <sz val="10"/>
        <rFont val="Arial"/>
        <family val="2"/>
      </rPr>
      <t xml:space="preserve">) ja käynnistämällä </t>
    </r>
    <r>
      <rPr>
        <b/>
        <sz val="10"/>
        <rFont val="Arial"/>
        <family val="2"/>
      </rPr>
      <t>Ryhmä</t>
    </r>
    <r>
      <rPr>
        <sz val="10"/>
        <rFont val="Arial"/>
        <family val="2"/>
      </rPr>
      <t>t -makron (ctrl+d). Jos on vain 1 ryhmä niin ryhmäjako valitaan riville 46</t>
    </r>
  </si>
  <si>
    <t>(rivillä 46 on teksti: Ennätykset).</t>
  </si>
  <si>
    <t>Tulos</t>
  </si>
  <si>
    <t>Ryhmä I</t>
  </si>
  <si>
    <t>59M40</t>
  </si>
  <si>
    <t>Etunimi Sukunimi / 71</t>
  </si>
  <si>
    <t>JoKu</t>
  </si>
  <si>
    <t>59M50</t>
  </si>
  <si>
    <t>Etunimi Sukunimi / 61</t>
  </si>
  <si>
    <t>59M60</t>
  </si>
  <si>
    <t>Etunimi Sukunimi / 51</t>
  </si>
  <si>
    <t>Muista merkitä pöytäkirjaan myös tuomarit / tuomarikorttien numerot!</t>
  </si>
  <si>
    <t>59M23</t>
  </si>
  <si>
    <t>Etunimi Sukunimi / 88</t>
  </si>
  <si>
    <r>
      <rPr>
        <b/>
        <sz val="10"/>
        <rFont val="Arial"/>
        <family val="2"/>
      </rPr>
      <t>"Korjaa"</t>
    </r>
    <r>
      <rPr>
        <sz val="10"/>
        <rFont val="Arial"/>
        <family val="2"/>
      </rPr>
      <t xml:space="preserve"> ei käynnistä "Nostojärjestys"-makroa. Korjaa -makron käynnistämisen ja sen jälkeen tehdyn korjauksen jälkeen tulee käynnistää Nostojärjestys -makro, joka järjestää nostajat uudelleen oikean järjestykseen.</t>
    </r>
  </si>
  <si>
    <t>Etunimi Sukunimi / 78</t>
  </si>
  <si>
    <t>Etunimi Sukunimi / 80</t>
  </si>
  <si>
    <t>59M20</t>
  </si>
  <si>
    <t>Etunimi Sukunimi / 91</t>
  </si>
  <si>
    <t>antaa nostajille sijoitukset ikäluokan ja sarjan eikä pelkän sarjan mukaan.</t>
  </si>
  <si>
    <r>
      <t xml:space="preserve">Jos kyse on </t>
    </r>
    <r>
      <rPr>
        <b/>
        <sz val="10"/>
        <rFont val="Verdana"/>
        <family val="2"/>
      </rPr>
      <t>avoimesta</t>
    </r>
    <r>
      <rPr>
        <sz val="10"/>
        <rFont val="Verdana"/>
        <family val="2"/>
      </rPr>
      <t xml:space="preserve"> kilpailusta, niin ikäluokkalyhenteitä ei silloin käytetä vaikka kilpailuun ottaisi osaa myös nuoria ja/tai veteraaneja. Sijoitukset tulevat sarjan mukaan.</t>
    </r>
  </si>
  <si>
    <t>Laji- ja yhteistuloksia ei enää pyöristetä alaspäin lähimpään 2,5 kilolla jaolliseen painoon.</t>
  </si>
  <si>
    <t xml:space="preserve">Vuorossa olevalle nostajalle tankoon lastattavista levyistä ilmestyy luettelo "Nimi" -sarakkeen yläpuolella olevalle keltaiseksi muuttuvalle alueelle sen jälkeen, kun edellinen nosto on hyväksytty tai hylätty. Esim: jos tankoon lastataan 200,0 kg, luetteloon ilmestyy 3*25   10   2,5  joka tarkoittaa sitä, että tankoon (kumpaankin päähän) lastataan kolme 25 kg:n levyä, kymmenen kilon levy ja 2,5 kg:n levy. Nämä lisättynä tangon ja lukkojen painoon (joita ei luetella) tekee yhteensä 200,0 kg. Jos kilpailun aikana tulee virhetilanteita, tai nostojärjestyksen muutoksia (esim. kolmannella kierroksella), "Nostojärjestys" -makro on käynnistettävä aina korjauksen jälkeen uudelleen, jotta levyluettelo pysyy ajan tasalla.                                                                                                                                                                                                       </t>
  </si>
  <si>
    <r>
      <t xml:space="preserve">Nostajan rivillä pitää olla täytettynä sarakkeet  </t>
    </r>
    <r>
      <rPr>
        <sz val="10"/>
        <rFont val="Calibri"/>
        <family val="2"/>
      </rPr>
      <t>|</t>
    </r>
    <r>
      <rPr>
        <b/>
        <sz val="10"/>
        <rFont val="Arial"/>
        <family val="2"/>
      </rPr>
      <t>M/N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 (M = Mies / N =Nainen) ,</t>
    </r>
    <r>
      <rPr>
        <sz val="10"/>
        <rFont val="Calibri"/>
        <family val="2"/>
      </rPr>
      <t>|</t>
    </r>
    <r>
      <rPr>
        <b/>
        <sz val="10"/>
        <rFont val="Arial"/>
        <family val="2"/>
      </rPr>
      <t>Nro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, </t>
    </r>
    <r>
      <rPr>
        <sz val="10"/>
        <rFont val="Calibri"/>
        <family val="2"/>
      </rPr>
      <t>|</t>
    </r>
    <r>
      <rPr>
        <b/>
        <sz val="10"/>
        <rFont val="Arial"/>
        <family val="2"/>
      </rPr>
      <t>Sarja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, </t>
    </r>
    <r>
      <rPr>
        <sz val="10"/>
        <rFont val="Calibri"/>
        <family val="2"/>
      </rPr>
      <t>|</t>
    </r>
    <r>
      <rPr>
        <b/>
        <sz val="10"/>
        <rFont val="Calibri"/>
        <family val="2"/>
      </rPr>
      <t>P</t>
    </r>
    <r>
      <rPr>
        <b/>
        <sz val="10"/>
        <rFont val="Arial"/>
        <family val="2"/>
      </rPr>
      <t>aino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, </t>
    </r>
    <r>
      <rPr>
        <sz val="10"/>
        <rFont val="Calibri"/>
        <family val="2"/>
      </rPr>
      <t>|</t>
    </r>
    <r>
      <rPr>
        <b/>
        <sz val="10"/>
        <rFont val="Arial"/>
        <family val="2"/>
      </rPr>
      <t>Nimi /SV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|</t>
    </r>
    <r>
      <rPr>
        <b/>
        <sz val="10"/>
        <rFont val="Arial"/>
        <family val="2"/>
      </rPr>
      <t>Seura</t>
    </r>
    <r>
      <rPr>
        <sz val="10"/>
        <rFont val="Calibri"/>
        <family val="2"/>
      </rPr>
      <t>|</t>
    </r>
    <r>
      <rPr>
        <sz val="10"/>
        <rFont val="Arial"/>
        <family val="2"/>
      </rPr>
      <t xml:space="preserve">  (SV = syntymävuosi, muodossa </t>
    </r>
    <r>
      <rPr>
        <sz val="10"/>
        <rFont val="Verdana"/>
        <family val="2"/>
      </rPr>
      <t>vv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</si>
  <si>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Sarja </t>
    </r>
    <r>
      <rPr>
        <sz val="10"/>
        <rFont val="Arial"/>
        <family val="2"/>
      </rPr>
      <t xml:space="preserve">-sarakkeessa pitää olla eri ikäluokkia varten eri teksti. Esim. jos on eri veteraani-ikäluokka, mutta sama painoluokka, pitää ne erottaa jollakin toisistaan esim. 59M40, 59M50 jne. Ensin merkitään sarja ja sen perään </t>
    </r>
  </si>
  <si>
    <t>ikäluokkalyhenne ilman välilyöntiä.</t>
  </si>
  <si>
    <r>
      <rPr>
        <b/>
        <sz val="10"/>
        <rFont val="Verdana"/>
        <family val="2"/>
      </rPr>
      <t>Huom!</t>
    </r>
    <r>
      <rPr>
        <sz val="10"/>
        <rFont val="Verdana"/>
        <family val="2"/>
      </rPr>
      <t xml:space="preserve"> Täytä pöytäkirja painoluokkien mukaisessa järjestyksessä, ja erota ikäluokat toisistaan ikäluokkalyhennettä käyttäen sillon, kun on kyse "kaikkien ikäluokkien" kilpailusta. Tällöin ohjelma</t>
    </r>
  </si>
  <si>
    <r>
      <t>Huom! M/N</t>
    </r>
    <r>
      <rPr>
        <sz val="10"/>
        <rFont val="Verdana"/>
        <family val="2"/>
      </rPr>
      <t xml:space="preserve"> -sarakkeeseen syötetään vain joko M tai N. Mitään muuta siihen ei saa syöttää.</t>
    </r>
    <r>
      <rPr>
        <b/>
        <sz val="10"/>
        <rFont val="Verdana"/>
        <family val="2"/>
      </rPr>
      <t xml:space="preserve"> Paino</t>
    </r>
    <r>
      <rPr>
        <sz val="10"/>
        <rFont val="Verdana"/>
        <family val="2"/>
      </rPr>
      <t xml:space="preserve"> -sarakkeeseen syötetään vain nostajan kehonpaino - ei mitään muuta.</t>
    </r>
  </si>
  <si>
    <t>6*20   5   2,5   0,5   0,25</t>
  </si>
  <si>
    <t>6*20   5   2,5   1,0</t>
  </si>
  <si>
    <t>6*20   5   2,5   1,25</t>
  </si>
  <si>
    <t>6*20   5   2,5   1,25   0,25</t>
  </si>
  <si>
    <t>6*20   5   2,5   1,25   0,5</t>
  </si>
  <si>
    <t>6*20   5   2,5   1,25   0,5   0,25</t>
  </si>
  <si>
    <t>6*20   5   2,5   1,25   1,0</t>
  </si>
  <si>
    <t>6*20   10</t>
  </si>
  <si>
    <r>
      <t xml:space="preserve">Sarja luetaan sarakkeesta </t>
    </r>
    <r>
      <rPr>
        <sz val="10"/>
        <rFont val="Calibri"/>
        <family val="2"/>
      </rPr>
      <t>|</t>
    </r>
    <r>
      <rPr>
        <sz val="10"/>
        <rFont val="Arial"/>
        <family val="2"/>
      </rPr>
      <t>Sarja</t>
    </r>
    <r>
      <rPr>
        <sz val="10"/>
        <rFont val="Calibri"/>
        <family val="2"/>
      </rPr>
      <t>|</t>
    </r>
    <r>
      <rPr>
        <sz val="10"/>
        <rFont val="Arial"/>
        <family val="2"/>
      </rPr>
      <t>. Ennätyksen laji (jos muu kuin SE) pitää lisätä käsin. Mahtuu kuusi (6) ennätystä (riveille 46-48).</t>
    </r>
  </si>
  <si>
    <r>
      <rPr>
        <b/>
        <sz val="10"/>
        <rFont val="Arial"/>
        <family val="2"/>
      </rPr>
      <t>Ennätys</t>
    </r>
    <r>
      <rPr>
        <sz val="10"/>
        <rFont val="Arial"/>
        <family val="2"/>
      </rPr>
      <t xml:space="preserve"> -makro (ctrl+e) siirtää valitun tuloksen pöytäkirjan alalaitaan nimitietoineen ja nostotietoineen. Vie kursori siihen soluun, jossa ennätys on ja klikkaa Ennätys -painiketta, jolloin tiedot siirtyvät pöytäkirjan riville 46. </t>
    </r>
  </si>
  <si>
    <t>Pöytäkirjan perässä on sarakkeet telinekorkeuksille, jotka ilmestyvät näkyviin pöytäkirjan vasemmassa reunassa, vaaleanpunaisella alueella olevaan nostojärjestystaulukkoon.</t>
  </si>
  <si>
    <t>Kajaanin Kuohu</t>
  </si>
  <si>
    <t>Raw-voimanostokisa</t>
  </si>
  <si>
    <t>15.9.2012 Kajaani</t>
  </si>
  <si>
    <t>N</t>
  </si>
  <si>
    <t>72</t>
  </si>
  <si>
    <t>84</t>
  </si>
  <si>
    <t>57</t>
  </si>
  <si>
    <t>74</t>
  </si>
  <si>
    <t>Piia Valkonen / -73</t>
  </si>
  <si>
    <t>Heidi Heikkinen / -85</t>
  </si>
  <si>
    <t>Krista Määttä / -95</t>
  </si>
  <si>
    <t>Tapani Pulkkinen / -40</t>
  </si>
  <si>
    <t>Jarmo Väisänen / -61</t>
  </si>
  <si>
    <t>SVV</t>
  </si>
  <si>
    <t>VarpVi</t>
  </si>
  <si>
    <t>KajKu</t>
  </si>
  <si>
    <t>So-Vi</t>
  </si>
  <si>
    <t>KeSu</t>
  </si>
  <si>
    <t>Ryhmä 2</t>
  </si>
  <si>
    <t>83</t>
  </si>
  <si>
    <t>66</t>
  </si>
  <si>
    <t>Jere Savolainen / -95</t>
  </si>
  <si>
    <t>Niko Tuovinen / -94</t>
  </si>
  <si>
    <t>Peetu Heikkinen / -97</t>
  </si>
  <si>
    <t>Antti Kaipainen / -95</t>
  </si>
  <si>
    <t>Olli Törrönen / -95</t>
  </si>
  <si>
    <t>Leo Leppävuori / -95</t>
  </si>
  <si>
    <t>Pedro Björkstedt / -95</t>
  </si>
  <si>
    <t>Ville Niskanen / -95</t>
  </si>
  <si>
    <t>Joni Niskanen / -94</t>
  </si>
  <si>
    <t>KP</t>
  </si>
  <si>
    <t>Jenni Ouni / -90</t>
  </si>
  <si>
    <t>Jere Savolainen / -95, KP, JALKAKYYKKY, 185 kg SE, sarja 93 alle 17 SE</t>
  </si>
  <si>
    <t xml:space="preserve"> ----- </t>
  </si>
  <si>
    <t>Piia Valkonen / -73, SVV, MAASTANOSTO, 135 kg SE, sarja 84</t>
  </si>
  <si>
    <t>Pedro Björkstedt / -95, So-Vi, JALKAKYYKKY, 153.5 kg SE, sarja 93 alle 17 SE</t>
  </si>
  <si>
    <t>Krista Määttä / -95, So-Vi, MAASTANOSTO, 150 kg  N 17 SE, sarja 57</t>
  </si>
  <si>
    <t>Tapani Pulkkinen / -40, KeSu, MAASTANOSTO, 180 kg  M 70 SE, sarja 74</t>
  </si>
  <si>
    <t>Jouni Kvist</t>
  </si>
  <si>
    <t>Kyösti Kauppinen</t>
  </si>
  <si>
    <t>Eero Kauppinen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</si>
</sst>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\."/>
    <numFmt numFmtId="167" formatCode="0.00000000000"/>
  </numFmts>
  <fonts count="40">
    <font>
      <sz val="10"/>
      <name val="Arial"/>
    </font>
    <font>
      <sz val="10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10"/>
      <color indexed="9"/>
      <name val="Verdana"/>
      <family val="2"/>
    </font>
    <font>
      <b/>
      <sz val="10"/>
      <name val="Arial"/>
      <family val="2"/>
    </font>
    <font>
      <b/>
      <sz val="11"/>
      <color indexed="8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4"/>
      <color indexed="37"/>
      <name val="Arial"/>
      <family val="2"/>
    </font>
    <font>
      <b/>
      <u/>
      <sz val="12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0"/>
      <name val="Albertus"/>
      <family val="2"/>
    </font>
    <font>
      <sz val="10"/>
      <name val="Albertus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b/>
      <sz val="12"/>
      <color indexed="58"/>
      <name val="Microsoft Sans Serif"/>
      <family val="2"/>
    </font>
    <font>
      <sz val="8"/>
      <name val="Arial"/>
      <family val="2"/>
    </font>
    <font>
      <b/>
      <sz val="100"/>
      <name val="Tahoma"/>
      <family val="2"/>
    </font>
    <font>
      <b/>
      <sz val="10"/>
      <color indexed="9"/>
      <name val="Microsoft Sans Serif"/>
      <family val="2"/>
    </font>
    <font>
      <b/>
      <sz val="10"/>
      <name val="Microsoft Sans Serif"/>
      <family val="2"/>
    </font>
    <font>
      <b/>
      <sz val="11"/>
      <color indexed="5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b/>
      <sz val="10"/>
      <name val="Arial Narrow"/>
      <family val="2"/>
    </font>
    <font>
      <b/>
      <strike/>
      <sz val="10"/>
      <color indexed="9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50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4" fillId="0" borderId="3" xfId="0" applyFont="1" applyFill="1" applyBorder="1"/>
    <xf numFmtId="0" fontId="5" fillId="0" borderId="0" xfId="0" applyFont="1" applyAlignment="1">
      <alignment horizontal="center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0" fontId="7" fillId="0" borderId="0" xfId="0" applyFont="1" applyFill="1"/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4" fillId="0" borderId="5" xfId="0" applyFont="1" applyFill="1" applyBorder="1"/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8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 applyAlignment="1">
      <alignment horizontal="right"/>
    </xf>
    <xf numFmtId="0" fontId="10" fillId="0" borderId="0" xfId="0" applyFont="1" applyFill="1"/>
    <xf numFmtId="0" fontId="7" fillId="0" borderId="0" xfId="0" applyFont="1" applyFill="1" applyProtection="1">
      <protection locked="0"/>
    </xf>
    <xf numFmtId="164" fontId="7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>
      <alignment horizontal="right"/>
    </xf>
    <xf numFmtId="0" fontId="7" fillId="2" borderId="5" xfId="0" applyFont="1" applyFill="1" applyBorder="1"/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vertical="top"/>
    </xf>
    <xf numFmtId="0" fontId="11" fillId="2" borderId="7" xfId="0" applyFont="1" applyFill="1" applyBorder="1" applyAlignment="1">
      <alignment horizontal="centerContinuous" vertical="top"/>
    </xf>
    <xf numFmtId="0" fontId="11" fillId="2" borderId="0" xfId="0" applyFont="1" applyFill="1" applyBorder="1" applyAlignment="1">
      <alignment horizontal="centerContinuous" vertical="top"/>
    </xf>
    <xf numFmtId="0" fontId="11" fillId="2" borderId="8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164" fontId="11" fillId="2" borderId="9" xfId="0" applyNumberFormat="1" applyFont="1" applyFill="1" applyBorder="1" applyAlignment="1">
      <alignment horizontal="center" vertical="top"/>
    </xf>
    <xf numFmtId="0" fontId="11" fillId="0" borderId="0" xfId="0" applyFont="1" applyFill="1" applyBorder="1"/>
    <xf numFmtId="0" fontId="11" fillId="0" borderId="10" xfId="0" applyFont="1" applyFill="1" applyBorder="1"/>
    <xf numFmtId="0" fontId="8" fillId="0" borderId="10" xfId="0" applyFont="1" applyFill="1" applyBorder="1"/>
    <xf numFmtId="0" fontId="7" fillId="2" borderId="11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vertical="top"/>
    </xf>
    <xf numFmtId="0" fontId="7" fillId="2" borderId="12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164" fontId="11" fillId="2" borderId="11" xfId="0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1" fontId="0" fillId="0" borderId="16" xfId="0" applyNumberFormat="1" applyBorder="1" applyAlignment="1">
      <alignment horizontal="center"/>
    </xf>
    <xf numFmtId="0" fontId="7" fillId="0" borderId="16" xfId="0" applyNumberFormat="1" applyFont="1" applyBorder="1" applyAlignment="1" applyProtection="1">
      <alignment horizontal="center" vertical="top"/>
      <protection locked="0"/>
    </xf>
    <xf numFmtId="1" fontId="11" fillId="0" borderId="16" xfId="0" applyNumberFormat="1" applyFont="1" applyBorder="1" applyAlignment="1" applyProtection="1">
      <alignment horizontal="center" vertical="top"/>
      <protection locked="0"/>
    </xf>
    <xf numFmtId="0" fontId="7" fillId="0" borderId="12" xfId="0" applyNumberFormat="1" applyFont="1" applyBorder="1" applyAlignment="1" applyProtection="1">
      <alignment horizontal="center" vertical="top"/>
      <protection locked="0"/>
    </xf>
    <xf numFmtId="2" fontId="7" fillId="0" borderId="12" xfId="0" applyNumberFormat="1" applyFont="1" applyBorder="1" applyAlignment="1" applyProtection="1">
      <alignment vertical="top"/>
      <protection locked="0"/>
    </xf>
    <xf numFmtId="0" fontId="11" fillId="0" borderId="12" xfId="0" applyNumberFormat="1" applyFont="1" applyFill="1" applyBorder="1" applyAlignment="1" applyProtection="1">
      <alignment vertical="top"/>
      <protection locked="0"/>
    </xf>
    <xf numFmtId="0" fontId="7" fillId="0" borderId="12" xfId="0" applyNumberFormat="1" applyFont="1" applyFill="1" applyBorder="1" applyAlignment="1" applyProtection="1">
      <alignment horizontal="left" vertical="top"/>
      <protection locked="0"/>
    </xf>
    <xf numFmtId="165" fontId="11" fillId="0" borderId="12" xfId="0" applyNumberFormat="1" applyFont="1" applyFill="1" applyBorder="1" applyAlignment="1" applyProtection="1">
      <alignment vertical="top"/>
      <protection locked="0"/>
    </xf>
    <xf numFmtId="165" fontId="11" fillId="2" borderId="12" xfId="0" applyNumberFormat="1" applyFont="1" applyFill="1" applyBorder="1" applyAlignment="1" applyProtection="1">
      <alignment vertical="top"/>
      <protection locked="0"/>
    </xf>
    <xf numFmtId="165" fontId="7" fillId="0" borderId="12" xfId="0" applyNumberFormat="1" applyFont="1" applyBorder="1" applyAlignment="1" applyProtection="1">
      <alignment vertical="top"/>
      <protection locked="0"/>
    </xf>
    <xf numFmtId="165" fontId="11" fillId="2" borderId="12" xfId="0" applyNumberFormat="1" applyFont="1" applyFill="1" applyBorder="1" applyAlignment="1" applyProtection="1">
      <alignment vertical="top"/>
    </xf>
    <xf numFmtId="165" fontId="11" fillId="0" borderId="12" xfId="0" applyNumberFormat="1" applyFont="1" applyFill="1" applyBorder="1" applyAlignment="1">
      <alignment vertical="top"/>
    </xf>
    <xf numFmtId="165" fontId="7" fillId="0" borderId="12" xfId="0" applyNumberFormat="1" applyFont="1" applyFill="1" applyBorder="1" applyAlignment="1" applyProtection="1">
      <alignment vertical="top"/>
      <protection locked="0"/>
    </xf>
    <xf numFmtId="165" fontId="7" fillId="0" borderId="14" xfId="0" applyNumberFormat="1" applyFont="1" applyBorder="1" applyAlignment="1">
      <alignment vertical="top"/>
    </xf>
    <xf numFmtId="164" fontId="7" fillId="2" borderId="16" xfId="0" applyNumberFormat="1" applyFont="1" applyFill="1" applyBorder="1" applyAlignment="1">
      <alignment vertical="top"/>
    </xf>
    <xf numFmtId="165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165" fontId="11" fillId="0" borderId="13" xfId="0" applyNumberFormat="1" applyFont="1" applyFill="1" applyBorder="1" applyAlignment="1" applyProtection="1">
      <alignment vertical="top"/>
      <protection locked="0"/>
    </xf>
    <xf numFmtId="165" fontId="7" fillId="0" borderId="14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/>
    </xf>
    <xf numFmtId="1" fontId="0" fillId="0" borderId="16" xfId="0" applyNumberFormat="1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top"/>
      <protection locked="0"/>
    </xf>
    <xf numFmtId="165" fontId="7" fillId="0" borderId="18" xfId="0" applyNumberFormat="1" applyFont="1" applyBorder="1" applyAlignment="1" applyProtection="1">
      <alignment vertical="top"/>
      <protection locked="0"/>
    </xf>
    <xf numFmtId="165" fontId="7" fillId="0" borderId="18" xfId="0" applyNumberFormat="1" applyFont="1" applyFill="1" applyBorder="1" applyAlignment="1">
      <alignment vertical="top"/>
    </xf>
    <xf numFmtId="0" fontId="11" fillId="3" borderId="5" xfId="0" applyFont="1" applyFill="1" applyBorder="1" applyAlignment="1">
      <alignment horizontal="center"/>
    </xf>
    <xf numFmtId="0" fontId="11" fillId="0" borderId="12" xfId="0" applyFont="1" applyFill="1" applyBorder="1"/>
    <xf numFmtId="0" fontId="7" fillId="0" borderId="16" xfId="0" applyNumberFormat="1" applyFont="1" applyFill="1" applyBorder="1" applyAlignment="1" applyProtection="1">
      <alignment horizontal="center" vertical="top"/>
      <protection locked="0"/>
    </xf>
    <xf numFmtId="1" fontId="11" fillId="0" borderId="16" xfId="0" applyNumberFormat="1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14" fillId="0" borderId="0" xfId="0" applyFont="1" applyAlignment="1"/>
    <xf numFmtId="0" fontId="14" fillId="0" borderId="0" xfId="0" applyFont="1" applyFill="1" applyBorder="1" applyAlignment="1"/>
    <xf numFmtId="0" fontId="7" fillId="0" borderId="21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7" fillId="0" borderId="0" xfId="0" applyNumberFormat="1" applyFont="1" applyBorder="1" applyAlignment="1"/>
    <xf numFmtId="165" fontId="7" fillId="0" borderId="0" xfId="0" applyNumberFormat="1" applyFont="1" applyBorder="1" applyAlignment="1" applyProtection="1"/>
    <xf numFmtId="2" fontId="7" fillId="0" borderId="0" xfId="0" applyNumberFormat="1" applyFont="1" applyBorder="1" applyAlignment="1"/>
    <xf numFmtId="166" fontId="7" fillId="0" borderId="0" xfId="0" applyNumberFormat="1" applyFont="1" applyBorder="1" applyAlignment="1"/>
    <xf numFmtId="164" fontId="7" fillId="0" borderId="0" xfId="0" applyNumberFormat="1" applyFont="1" applyBorder="1" applyAlignment="1"/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7" fillId="0" borderId="0" xfId="0" applyNumberFormat="1" applyFont="1" applyBorder="1" applyAlignment="1" applyProtection="1">
      <protection locked="0"/>
    </xf>
    <xf numFmtId="166" fontId="7" fillId="0" borderId="0" xfId="0" applyNumberFormat="1" applyFont="1" applyAlignment="1"/>
    <xf numFmtId="165" fontId="7" fillId="0" borderId="0" xfId="0" applyNumberFormat="1" applyFont="1" applyAlignment="1"/>
    <xf numFmtId="164" fontId="7" fillId="0" borderId="0" xfId="0" applyNumberFormat="1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11" fillId="0" borderId="10" xfId="0" applyFont="1" applyBorder="1"/>
    <xf numFmtId="0" fontId="7" fillId="0" borderId="0" xfId="0" applyFont="1" applyBorder="1" applyAlignment="1"/>
    <xf numFmtId="1" fontId="7" fillId="0" borderId="0" xfId="0" applyNumberFormat="1" applyFont="1"/>
    <xf numFmtId="165" fontId="7" fillId="0" borderId="0" xfId="0" applyNumberFormat="1" applyFont="1" applyAlignment="1">
      <alignment horizontal="center"/>
    </xf>
    <xf numFmtId="0" fontId="7" fillId="0" borderId="12" xfId="0" applyFont="1" applyBorder="1"/>
    <xf numFmtId="1" fontId="7" fillId="0" borderId="12" xfId="0" applyNumberFormat="1" applyFont="1" applyBorder="1" applyAlignment="1" applyProtection="1">
      <alignment horizontal="center" vertical="top"/>
      <protection locked="0"/>
    </xf>
    <xf numFmtId="0" fontId="1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ill="1"/>
    <xf numFmtId="1" fontId="7" fillId="0" borderId="0" xfId="0" applyNumberFormat="1" applyFont="1" applyBorder="1" applyAlignment="1" applyProtection="1">
      <alignment horizontal="center" vertical="top"/>
      <protection locked="0"/>
    </xf>
    <xf numFmtId="0" fontId="7" fillId="0" borderId="0" xfId="0" applyNumberFormat="1" applyFont="1" applyBorder="1" applyAlignment="1" applyProtection="1">
      <alignment horizontal="center" vertical="top"/>
      <protection locked="0"/>
    </xf>
    <xf numFmtId="2" fontId="7" fillId="0" borderId="0" xfId="0" applyNumberFormat="1" applyFont="1" applyBorder="1" applyAlignment="1" applyProtection="1">
      <alignment vertical="top"/>
      <protection locked="0"/>
    </xf>
    <xf numFmtId="165" fontId="7" fillId="0" borderId="18" xfId="0" applyNumberFormat="1" applyFont="1" applyBorder="1" applyAlignment="1">
      <alignment vertical="top"/>
    </xf>
    <xf numFmtId="0" fontId="5" fillId="0" borderId="0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165" fontId="19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Border="1"/>
    <xf numFmtId="0" fontId="23" fillId="4" borderId="0" xfId="0" applyFont="1" applyFill="1" applyBorder="1"/>
    <xf numFmtId="0" fontId="22" fillId="0" borderId="0" xfId="0" applyFont="1"/>
    <xf numFmtId="167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1" fillId="0" borderId="12" xfId="0" applyNumberFormat="1" applyFont="1" applyFill="1" applyBorder="1" applyAlignment="1" applyProtection="1">
      <alignment horizontal="left" vertical="top" indent="1"/>
      <protection locked="0"/>
    </xf>
    <xf numFmtId="0" fontId="11" fillId="0" borderId="12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left" vertical="top" indent="1"/>
    </xf>
    <xf numFmtId="165" fontId="11" fillId="2" borderId="13" xfId="0" applyNumberFormat="1" applyFont="1" applyFill="1" applyBorder="1" applyAlignment="1" applyProtection="1">
      <alignment vertical="top"/>
    </xf>
    <xf numFmtId="2" fontId="11" fillId="2" borderId="13" xfId="0" applyNumberFormat="1" applyFont="1" applyFill="1" applyBorder="1" applyAlignment="1">
      <alignment vertical="top"/>
    </xf>
    <xf numFmtId="2" fontId="11" fillId="2" borderId="12" xfId="0" applyNumberFormat="1" applyFont="1" applyFill="1" applyBorder="1" applyAlignment="1">
      <alignment vertical="top"/>
    </xf>
    <xf numFmtId="0" fontId="11" fillId="0" borderId="0" xfId="0" applyFont="1" applyAlignment="1">
      <alignment horizontal="left"/>
    </xf>
    <xf numFmtId="166" fontId="11" fillId="0" borderId="12" xfId="0" applyNumberFormat="1" applyFont="1" applyBorder="1" applyAlignment="1">
      <alignment horizontal="center" vertical="top"/>
    </xf>
    <xf numFmtId="0" fontId="7" fillId="2" borderId="8" xfId="0" applyFont="1" applyFill="1" applyBorder="1" applyAlignment="1">
      <alignment horizontal="left" vertical="top" indent="1"/>
    </xf>
    <xf numFmtId="165" fontId="11" fillId="5" borderId="12" xfId="0" applyNumberFormat="1" applyFont="1" applyFill="1" applyBorder="1" applyAlignment="1" applyProtection="1">
      <alignment vertical="top"/>
    </xf>
    <xf numFmtId="165" fontId="11" fillId="5" borderId="12" xfId="0" applyNumberFormat="1" applyFont="1" applyFill="1" applyBorder="1" applyAlignment="1" applyProtection="1">
      <alignment vertical="top"/>
      <protection locked="0"/>
    </xf>
    <xf numFmtId="165" fontId="11" fillId="5" borderId="12" xfId="0" quotePrefix="1" applyNumberFormat="1" applyFont="1" applyFill="1" applyBorder="1" applyAlignment="1">
      <alignment vertical="top"/>
    </xf>
    <xf numFmtId="165" fontId="11" fillId="5" borderId="12" xfId="0" applyNumberFormat="1" applyFont="1" applyFill="1" applyBorder="1" applyAlignment="1">
      <alignment vertical="top"/>
    </xf>
    <xf numFmtId="0" fontId="7" fillId="0" borderId="0" xfId="0" applyNumberFormat="1" applyFont="1" applyBorder="1"/>
    <xf numFmtId="0" fontId="7" fillId="0" borderId="22" xfId="0" applyFont="1" applyBorder="1"/>
    <xf numFmtId="0" fontId="11" fillId="0" borderId="0" xfId="0" applyFont="1" applyBorder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  <xf numFmtId="0" fontId="30" fillId="3" borderId="0" xfId="0" applyFont="1" applyFill="1" applyAlignment="1">
      <alignment horizontal="center" vertical="center" wrapText="1"/>
    </xf>
    <xf numFmtId="165" fontId="0" fillId="0" borderId="0" xfId="0" applyNumberFormat="1" applyBorder="1" applyAlignment="1">
      <alignment horizontal="left"/>
    </xf>
    <xf numFmtId="165" fontId="28" fillId="0" borderId="0" xfId="0" applyNumberFormat="1" applyFont="1" applyFill="1" applyBorder="1" applyAlignment="1">
      <alignment horizontal="center"/>
    </xf>
    <xf numFmtId="166" fontId="7" fillId="0" borderId="12" xfId="0" applyNumberFormat="1" applyFont="1" applyBorder="1" applyAlignment="1" applyProtection="1">
      <alignment horizontal="center" vertical="top"/>
      <protection locked="0"/>
    </xf>
    <xf numFmtId="166" fontId="7" fillId="0" borderId="12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/>
    <xf numFmtId="165" fontId="33" fillId="0" borderId="23" xfId="0" applyNumberFormat="1" applyFont="1" applyFill="1" applyBorder="1" applyAlignment="1">
      <alignment horizontal="center"/>
    </xf>
    <xf numFmtId="0" fontId="7" fillId="0" borderId="10" xfId="0" applyNumberFormat="1" applyFont="1" applyBorder="1"/>
    <xf numFmtId="0" fontId="5" fillId="0" borderId="0" xfId="0" applyFont="1" applyBorder="1" applyAlignment="1">
      <alignment horizontal="center"/>
    </xf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7" fillId="0" borderId="24" xfId="0" applyFont="1" applyBorder="1"/>
    <xf numFmtId="0" fontId="7" fillId="0" borderId="12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 indent="1"/>
    </xf>
    <xf numFmtId="0" fontId="18" fillId="0" borderId="12" xfId="0" applyFont="1" applyBorder="1" applyAlignment="1">
      <alignment horizontal="center" vertical="top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165" fontId="11" fillId="2" borderId="12" xfId="0" applyNumberFormat="1" applyFont="1" applyFill="1" applyBorder="1" applyAlignment="1" applyProtection="1">
      <alignment horizontal="right" vertical="top"/>
    </xf>
    <xf numFmtId="165" fontId="7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>
      <alignment horizontal="right"/>
    </xf>
    <xf numFmtId="165" fontId="11" fillId="2" borderId="13" xfId="0" applyNumberFormat="1" applyFont="1" applyFill="1" applyBorder="1" applyAlignment="1">
      <alignment horizontal="right" vertical="top"/>
    </xf>
    <xf numFmtId="165" fontId="11" fillId="2" borderId="12" xfId="0" applyNumberFormat="1" applyFont="1" applyFill="1" applyBorder="1" applyAlignment="1">
      <alignment horizontal="right" vertical="top"/>
    </xf>
    <xf numFmtId="0" fontId="7" fillId="0" borderId="18" xfId="0" applyFont="1" applyFill="1" applyBorder="1" applyAlignment="1">
      <alignment horizontal="left" vertical="top"/>
    </xf>
    <xf numFmtId="165" fontId="11" fillId="0" borderId="8" xfId="0" applyNumberFormat="1" applyFont="1" applyFill="1" applyBorder="1" applyAlignment="1" applyProtection="1">
      <alignment vertical="top"/>
      <protection locked="0"/>
    </xf>
    <xf numFmtId="165" fontId="11" fillId="5" borderId="16" xfId="0" applyNumberFormat="1" applyFont="1" applyFill="1" applyBorder="1" applyAlignment="1" applyProtection="1">
      <alignment vertical="top"/>
      <protection locked="0"/>
    </xf>
    <xf numFmtId="2" fontId="7" fillId="0" borderId="12" xfId="0" applyNumberFormat="1" applyFont="1" applyFill="1" applyBorder="1" applyAlignment="1" applyProtection="1">
      <alignment horizontal="right" vertical="top"/>
      <protection locked="0"/>
    </xf>
    <xf numFmtId="2" fontId="7" fillId="0" borderId="12" xfId="0" applyNumberFormat="1" applyFont="1" applyBorder="1" applyAlignment="1" applyProtection="1">
      <alignment horizontal="right" vertical="top"/>
      <protection locked="0"/>
    </xf>
    <xf numFmtId="2" fontId="7" fillId="0" borderId="12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left"/>
    </xf>
    <xf numFmtId="0" fontId="14" fillId="0" borderId="0" xfId="1"/>
    <xf numFmtId="0" fontId="14" fillId="0" borderId="0" xfId="1" applyFont="1"/>
    <xf numFmtId="0" fontId="34" fillId="0" borderId="0" xfId="1" applyFont="1" applyAlignment="1">
      <alignment horizontal="center"/>
    </xf>
    <xf numFmtId="0" fontId="14" fillId="0" borderId="0" xfId="1" applyFont="1" applyAlignment="1">
      <alignment vertical="top"/>
    </xf>
    <xf numFmtId="0" fontId="14" fillId="0" borderId="0" xfId="1" applyAlignment="1">
      <alignment vertical="top"/>
    </xf>
    <xf numFmtId="0" fontId="5" fillId="6" borderId="0" xfId="1" applyFont="1" applyFill="1" applyBorder="1" applyAlignment="1">
      <alignment horizontal="center"/>
    </xf>
    <xf numFmtId="0" fontId="5" fillId="6" borderId="0" xfId="1" applyFont="1" applyFill="1" applyBorder="1" applyAlignment="1"/>
    <xf numFmtId="0" fontId="11" fillId="2" borderId="25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left" vertical="top" indent="1"/>
    </xf>
    <xf numFmtId="0" fontId="11" fillId="2" borderId="13" xfId="1" applyFont="1" applyFill="1" applyBorder="1" applyAlignment="1">
      <alignment vertical="top"/>
    </xf>
    <xf numFmtId="0" fontId="11" fillId="2" borderId="9" xfId="1" applyFont="1" applyFill="1" applyBorder="1" applyAlignment="1">
      <alignment horizontal="centerContinuous" vertical="top"/>
    </xf>
    <xf numFmtId="0" fontId="11" fillId="6" borderId="0" xfId="1" applyFont="1" applyFill="1" applyBorder="1" applyAlignment="1">
      <alignment vertical="top"/>
    </xf>
    <xf numFmtId="0" fontId="11" fillId="6" borderId="0" xfId="1" applyFont="1" applyFill="1" applyBorder="1" applyAlignment="1">
      <alignment horizontal="center" vertical="top"/>
    </xf>
    <xf numFmtId="0" fontId="36" fillId="2" borderId="26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11" fillId="2" borderId="8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left" vertical="top" indent="1"/>
    </xf>
    <xf numFmtId="0" fontId="7" fillId="2" borderId="8" xfId="1" applyFont="1" applyFill="1" applyBorder="1" applyAlignment="1">
      <alignment vertical="top"/>
    </xf>
    <xf numFmtId="0" fontId="7" fillId="2" borderId="12" xfId="1" applyFont="1" applyFill="1" applyBorder="1" applyAlignment="1">
      <alignment horizontal="center" vertical="top"/>
    </xf>
    <xf numFmtId="0" fontId="11" fillId="2" borderId="11" xfId="1" applyFont="1" applyFill="1" applyBorder="1" applyAlignment="1">
      <alignment horizontal="center" vertical="top"/>
    </xf>
    <xf numFmtId="0" fontId="7" fillId="6" borderId="0" xfId="1" applyFont="1" applyFill="1" applyBorder="1" applyAlignment="1">
      <alignment horizontal="center" vertical="top"/>
    </xf>
    <xf numFmtId="166" fontId="11" fillId="0" borderId="8" xfId="1" applyNumberFormat="1" applyFont="1" applyBorder="1" applyAlignment="1">
      <alignment horizontal="center" vertical="top"/>
    </xf>
    <xf numFmtId="0" fontId="7" fillId="0" borderId="11" xfId="1" applyNumberFormat="1" applyFont="1" applyFill="1" applyBorder="1" applyAlignment="1" applyProtection="1">
      <alignment horizontal="center" vertical="top"/>
      <protection locked="0"/>
    </xf>
    <xf numFmtId="1" fontId="11" fillId="0" borderId="11" xfId="1" applyNumberFormat="1" applyFont="1" applyFill="1" applyBorder="1" applyAlignment="1" applyProtection="1">
      <alignment horizontal="center" vertical="top"/>
      <protection locked="0"/>
    </xf>
    <xf numFmtId="0" fontId="7" fillId="0" borderId="8" xfId="1" applyNumberFormat="1" applyFont="1" applyFill="1" applyBorder="1" applyAlignment="1" applyProtection="1">
      <alignment horizontal="center" vertical="top"/>
      <protection locked="0"/>
    </xf>
    <xf numFmtId="2" fontId="7" fillId="0" borderId="8" xfId="1" applyNumberFormat="1" applyFont="1" applyFill="1" applyBorder="1" applyAlignment="1" applyProtection="1">
      <alignment vertical="top"/>
      <protection locked="0"/>
    </xf>
    <xf numFmtId="0" fontId="11" fillId="0" borderId="8" xfId="1" applyNumberFormat="1" applyFont="1" applyFill="1" applyBorder="1" applyAlignment="1" applyProtection="1">
      <alignment horizontal="left" vertical="top" indent="1"/>
      <protection locked="0"/>
    </xf>
    <xf numFmtId="0" fontId="7" fillId="0" borderId="8" xfId="1" applyNumberFormat="1" applyFont="1" applyFill="1" applyBorder="1" applyAlignment="1" applyProtection="1">
      <alignment horizontal="left" vertical="top"/>
      <protection locked="0"/>
    </xf>
    <xf numFmtId="165" fontId="11" fillId="0" borderId="8" xfId="1" applyNumberFormat="1" applyFont="1" applyFill="1" applyBorder="1" applyAlignment="1" applyProtection="1">
      <alignment vertical="top"/>
      <protection locked="0"/>
    </xf>
    <xf numFmtId="165" fontId="11" fillId="0" borderId="26" xfId="1" applyNumberFormat="1" applyFont="1" applyFill="1" applyBorder="1" applyAlignment="1" applyProtection="1">
      <alignment vertical="top"/>
      <protection locked="0"/>
    </xf>
    <xf numFmtId="0" fontId="11" fillId="2" borderId="12" xfId="1" applyFont="1" applyFill="1" applyBorder="1" applyAlignment="1">
      <alignment horizontal="center" vertical="top"/>
    </xf>
    <xf numFmtId="2" fontId="11" fillId="2" borderId="12" xfId="1" applyNumberFormat="1" applyFont="1" applyFill="1" applyBorder="1" applyAlignment="1">
      <alignment vertical="top"/>
    </xf>
    <xf numFmtId="165" fontId="7" fillId="6" borderId="0" xfId="1" applyNumberFormat="1" applyFont="1" applyFill="1" applyBorder="1" applyAlignment="1" applyProtection="1">
      <alignment vertical="top"/>
      <protection locked="0"/>
    </xf>
    <xf numFmtId="165" fontId="11" fillId="6" borderId="0" xfId="1" applyNumberFormat="1" applyFont="1" applyFill="1" applyBorder="1" applyAlignment="1" applyProtection="1">
      <alignment vertical="top"/>
      <protection locked="0"/>
    </xf>
    <xf numFmtId="166" fontId="11" fillId="0" borderId="12" xfId="1" applyNumberFormat="1" applyFont="1" applyBorder="1" applyAlignment="1">
      <alignment horizontal="center" vertical="top"/>
    </xf>
    <xf numFmtId="0" fontId="7" fillId="0" borderId="16" xfId="1" applyNumberFormat="1" applyFont="1" applyBorder="1" applyAlignment="1" applyProtection="1">
      <alignment horizontal="center" vertical="top"/>
      <protection locked="0"/>
    </xf>
    <xf numFmtId="1" fontId="11" fillId="0" borderId="16" xfId="1" applyNumberFormat="1" applyFont="1" applyBorder="1" applyAlignment="1" applyProtection="1">
      <alignment horizontal="center" vertical="top"/>
      <protection locked="0"/>
    </xf>
    <xf numFmtId="0" fontId="7" fillId="0" borderId="12" xfId="1" applyNumberFormat="1" applyFont="1" applyBorder="1" applyAlignment="1" applyProtection="1">
      <alignment horizontal="center" vertical="top"/>
      <protection locked="0"/>
    </xf>
    <xf numFmtId="2" fontId="7" fillId="0" borderId="12" xfId="1" applyNumberFormat="1" applyFont="1" applyBorder="1" applyAlignment="1" applyProtection="1">
      <alignment vertical="top"/>
      <protection locked="0"/>
    </xf>
    <xf numFmtId="0" fontId="11" fillId="0" borderId="12" xfId="1" applyNumberFormat="1" applyFont="1" applyFill="1" applyBorder="1" applyAlignment="1" applyProtection="1">
      <alignment horizontal="left" vertical="top" indent="1"/>
      <protection locked="0"/>
    </xf>
    <xf numFmtId="0" fontId="7" fillId="0" borderId="12" xfId="1" applyNumberFormat="1" applyFont="1" applyFill="1" applyBorder="1" applyAlignment="1" applyProtection="1">
      <alignment horizontal="left" vertical="top"/>
      <protection locked="0"/>
    </xf>
    <xf numFmtId="165" fontId="11" fillId="0" borderId="12" xfId="1" applyNumberFormat="1" applyFont="1" applyFill="1" applyBorder="1" applyAlignment="1" applyProtection="1">
      <alignment vertical="top"/>
      <protection locked="0"/>
    </xf>
    <xf numFmtId="165" fontId="11" fillId="0" borderId="18" xfId="1" applyNumberFormat="1" applyFont="1" applyFill="1" applyBorder="1" applyAlignment="1" applyProtection="1">
      <alignment vertical="top"/>
      <protection locked="0"/>
    </xf>
    <xf numFmtId="165" fontId="37" fillId="0" borderId="12" xfId="1" applyNumberFormat="1" applyFont="1" applyFill="1" applyBorder="1" applyAlignment="1" applyProtection="1">
      <alignment vertical="top"/>
      <protection locked="0"/>
    </xf>
    <xf numFmtId="165" fontId="11" fillId="2" borderId="12" xfId="1" applyNumberFormat="1" applyFont="1" applyFill="1" applyBorder="1" applyAlignment="1">
      <alignment horizontal="center" vertical="top"/>
    </xf>
    <xf numFmtId="0" fontId="11" fillId="6" borderId="12" xfId="1" applyNumberFormat="1" applyFont="1" applyFill="1" applyBorder="1" applyAlignment="1" applyProtection="1">
      <alignment horizontal="left" vertical="top" indent="1"/>
      <protection locked="0"/>
    </xf>
    <xf numFmtId="0" fontId="7" fillId="6" borderId="12" xfId="1" applyNumberFormat="1" applyFont="1" applyFill="1" applyBorder="1" applyAlignment="1" applyProtection="1">
      <alignment horizontal="left" vertical="top"/>
      <protection locked="0"/>
    </xf>
    <xf numFmtId="165" fontId="37" fillId="6" borderId="12" xfId="1" applyNumberFormat="1" applyFont="1" applyFill="1" applyBorder="1" applyAlignment="1" applyProtection="1">
      <alignment vertical="top"/>
      <protection locked="0"/>
    </xf>
    <xf numFmtId="0" fontId="11" fillId="2" borderId="12" xfId="1" applyFont="1" applyFill="1" applyBorder="1" applyAlignment="1">
      <alignment horizontal="right" vertical="top"/>
    </xf>
    <xf numFmtId="2" fontId="11" fillId="2" borderId="12" xfId="1" applyNumberFormat="1" applyFont="1" applyFill="1" applyBorder="1" applyAlignment="1">
      <alignment horizontal="right" vertical="top"/>
    </xf>
    <xf numFmtId="166" fontId="11" fillId="0" borderId="0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 applyProtection="1">
      <alignment horizontal="left" vertical="top"/>
      <protection locked="0"/>
    </xf>
    <xf numFmtId="1" fontId="11" fillId="0" borderId="0" xfId="1" applyNumberFormat="1" applyFont="1" applyBorder="1" applyAlignment="1" applyProtection="1">
      <alignment horizontal="center" vertical="top"/>
      <protection locked="0"/>
    </xf>
    <xf numFmtId="0" fontId="7" fillId="0" borderId="0" xfId="1" applyNumberFormat="1" applyFont="1" applyBorder="1" applyAlignment="1" applyProtection="1">
      <alignment horizontal="center" vertical="top"/>
      <protection locked="0"/>
    </xf>
    <xf numFmtId="2" fontId="7" fillId="0" borderId="0" xfId="1" applyNumberFormat="1" applyFont="1" applyBorder="1" applyAlignment="1" applyProtection="1">
      <alignment vertical="top"/>
      <protection locked="0"/>
    </xf>
    <xf numFmtId="0" fontId="11" fillId="0" borderId="0" xfId="1" applyNumberFormat="1" applyFont="1" applyFill="1" applyBorder="1" applyAlignment="1" applyProtection="1">
      <alignment horizontal="left" vertical="top" indent="1"/>
      <protection locked="0"/>
    </xf>
    <xf numFmtId="0" fontId="7" fillId="0" borderId="0" xfId="1" applyNumberFormat="1" applyFont="1" applyFill="1" applyBorder="1" applyAlignment="1" applyProtection="1">
      <alignment horizontal="left" vertical="top"/>
      <protection locked="0"/>
    </xf>
    <xf numFmtId="165" fontId="11" fillId="0" borderId="0" xfId="1" applyNumberFormat="1" applyFont="1" applyFill="1" applyBorder="1" applyAlignment="1" applyProtection="1">
      <alignment vertical="top"/>
      <protection locked="0"/>
    </xf>
    <xf numFmtId="2" fontId="11" fillId="6" borderId="0" xfId="1" applyNumberFormat="1" applyFont="1" applyFill="1" applyBorder="1" applyAlignment="1">
      <alignment vertical="top"/>
    </xf>
    <xf numFmtId="166" fontId="7" fillId="0" borderId="0" xfId="1" applyNumberFormat="1" applyFont="1" applyBorder="1" applyAlignment="1">
      <alignment horizontal="left" vertical="top"/>
    </xf>
    <xf numFmtId="166" fontId="11" fillId="0" borderId="0" xfId="1" applyNumberFormat="1" applyFont="1" applyBorder="1" applyAlignment="1">
      <alignment horizontal="left" vertical="top"/>
    </xf>
    <xf numFmtId="0" fontId="5" fillId="0" borderId="0" xfId="1" applyFont="1"/>
    <xf numFmtId="0" fontId="24" fillId="0" borderId="0" xfId="1" applyFont="1"/>
    <xf numFmtId="0" fontId="11" fillId="7" borderId="4" xfId="0" applyFont="1" applyFill="1" applyBorder="1"/>
    <xf numFmtId="0" fontId="13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right"/>
    </xf>
    <xf numFmtId="0" fontId="11" fillId="7" borderId="5" xfId="0" applyFont="1" applyFill="1" applyBorder="1"/>
    <xf numFmtId="0" fontId="37" fillId="7" borderId="4" xfId="0" applyFont="1" applyFill="1" applyBorder="1"/>
    <xf numFmtId="0" fontId="37" fillId="7" borderId="0" xfId="0" applyFont="1" applyFill="1" applyBorder="1" applyAlignment="1">
      <alignment horizontal="center"/>
    </xf>
    <xf numFmtId="0" fontId="37" fillId="7" borderId="5" xfId="0" applyFont="1" applyFill="1" applyBorder="1" applyAlignment="1">
      <alignment horizontal="center"/>
    </xf>
    <xf numFmtId="165" fontId="38" fillId="7" borderId="0" xfId="0" applyNumberFormat="1" applyFont="1" applyFill="1" applyBorder="1" applyAlignment="1">
      <alignment horizontal="left"/>
    </xf>
    <xf numFmtId="165" fontId="11" fillId="7" borderId="0" xfId="0" applyNumberFormat="1" applyFont="1" applyFill="1" applyBorder="1" applyAlignment="1">
      <alignment horizontal="right"/>
    </xf>
    <xf numFmtId="0" fontId="11" fillId="7" borderId="5" xfId="0" applyFont="1" applyFill="1" applyBorder="1" applyAlignment="1">
      <alignment horizontal="center"/>
    </xf>
    <xf numFmtId="165" fontId="37" fillId="7" borderId="4" xfId="0" applyNumberFormat="1" applyFont="1" applyFill="1" applyBorder="1" applyAlignment="1">
      <alignment horizontal="left"/>
    </xf>
    <xf numFmtId="165" fontId="37" fillId="7" borderId="0" xfId="0" applyNumberFormat="1" applyFont="1" applyFill="1" applyBorder="1" applyAlignment="1">
      <alignment horizontal="right"/>
    </xf>
    <xf numFmtId="0" fontId="38" fillId="7" borderId="0" xfId="0" applyFont="1" applyFill="1" applyBorder="1" applyAlignment="1">
      <alignment horizontal="left"/>
    </xf>
    <xf numFmtId="0" fontId="11" fillId="7" borderId="0" xfId="0" applyFont="1" applyFill="1" applyBorder="1"/>
    <xf numFmtId="0" fontId="38" fillId="7" borderId="4" xfId="0" applyFont="1" applyFill="1" applyBorder="1" applyAlignment="1">
      <alignment horizontal="left"/>
    </xf>
    <xf numFmtId="165" fontId="38" fillId="7" borderId="0" xfId="0" applyNumberFormat="1" applyFont="1" applyFill="1" applyBorder="1" applyAlignment="1">
      <alignment horizontal="right"/>
    </xf>
    <xf numFmtId="0" fontId="8" fillId="7" borderId="5" xfId="0" applyFont="1" applyFill="1" applyBorder="1" applyAlignment="1">
      <alignment horizontal="center"/>
    </xf>
    <xf numFmtId="0" fontId="11" fillId="7" borderId="27" xfId="0" applyFont="1" applyFill="1" applyBorder="1"/>
    <xf numFmtId="0" fontId="11" fillId="7" borderId="28" xfId="0" applyFont="1" applyFill="1" applyBorder="1" applyAlignment="1">
      <alignment horizontal="right"/>
    </xf>
    <xf numFmtId="0" fontId="11" fillId="7" borderId="19" xfId="0" applyFont="1" applyFill="1" applyBorder="1"/>
    <xf numFmtId="49" fontId="7" fillId="0" borderId="12" xfId="0" applyNumberFormat="1" applyFont="1" applyFill="1" applyBorder="1" applyAlignment="1" applyProtection="1">
      <alignment horizontal="center" vertical="top"/>
      <protection locked="0"/>
    </xf>
    <xf numFmtId="49" fontId="7" fillId="0" borderId="12" xfId="0" applyNumberFormat="1" applyFont="1" applyBorder="1" applyAlignment="1" applyProtection="1">
      <alignment horizontal="center" vertical="top"/>
      <protection locked="0"/>
    </xf>
    <xf numFmtId="49" fontId="7" fillId="0" borderId="12" xfId="0" applyNumberFormat="1" applyFont="1" applyBorder="1" applyAlignment="1">
      <alignment horizontal="center" vertical="top"/>
    </xf>
    <xf numFmtId="49" fontId="11" fillId="0" borderId="12" xfId="0" applyNumberFormat="1" applyFont="1" applyBorder="1" applyAlignment="1">
      <alignment horizontal="center" vertical="top"/>
    </xf>
    <xf numFmtId="49" fontId="11" fillId="0" borderId="12" xfId="0" applyNumberFormat="1" applyFont="1" applyFill="1" applyBorder="1" applyAlignment="1">
      <alignment horizontal="center" vertical="top"/>
    </xf>
    <xf numFmtId="165" fontId="11" fillId="2" borderId="18" xfId="0" applyNumberFormat="1" applyFont="1" applyFill="1" applyBorder="1" applyAlignment="1" applyProtection="1">
      <alignment horizontal="right" vertical="top"/>
    </xf>
    <xf numFmtId="165" fontId="11" fillId="0" borderId="13" xfId="0" applyNumberFormat="1" applyFont="1" applyFill="1" applyBorder="1" applyAlignment="1">
      <alignment vertical="top"/>
    </xf>
    <xf numFmtId="0" fontId="7" fillId="8" borderId="12" xfId="0" applyNumberFormat="1" applyFont="1" applyFill="1" applyBorder="1" applyAlignment="1" applyProtection="1">
      <alignment horizontal="center" vertical="top"/>
      <protection locked="0"/>
    </xf>
    <xf numFmtId="0" fontId="18" fillId="8" borderId="12" xfId="0" applyFont="1" applyFill="1" applyBorder="1" applyAlignment="1">
      <alignment horizontal="center" vertical="top"/>
    </xf>
    <xf numFmtId="49" fontId="7" fillId="8" borderId="12" xfId="0" applyNumberFormat="1" applyFont="1" applyFill="1" applyBorder="1" applyAlignment="1">
      <alignment horizontal="center" vertical="top"/>
    </xf>
    <xf numFmtId="2" fontId="7" fillId="8" borderId="12" xfId="0" applyNumberFormat="1" applyFont="1" applyFill="1" applyBorder="1" applyAlignment="1">
      <alignment horizontal="right" vertical="top"/>
    </xf>
    <xf numFmtId="0" fontId="11" fillId="8" borderId="12" xfId="0" applyFont="1" applyFill="1" applyBorder="1" applyAlignment="1">
      <alignment horizontal="left" vertical="top" indent="1"/>
    </xf>
    <xf numFmtId="0" fontId="7" fillId="8" borderId="12" xfId="0" applyFont="1" applyFill="1" applyBorder="1" applyAlignment="1">
      <alignment horizontal="left" vertical="top"/>
    </xf>
    <xf numFmtId="165" fontId="37" fillId="9" borderId="12" xfId="0" applyNumberFormat="1" applyFont="1" applyFill="1" applyBorder="1" applyAlignment="1" applyProtection="1">
      <alignment vertical="top"/>
      <protection locked="0"/>
    </xf>
    <xf numFmtId="165" fontId="37" fillId="9" borderId="8" xfId="0" applyNumberFormat="1" applyFont="1" applyFill="1" applyBorder="1" applyAlignment="1" applyProtection="1">
      <alignment vertical="top"/>
      <protection locked="0"/>
    </xf>
    <xf numFmtId="165" fontId="37" fillId="9" borderId="13" xfId="0" applyNumberFormat="1" applyFont="1" applyFill="1" applyBorder="1" applyAlignment="1" applyProtection="1">
      <alignment vertical="top"/>
      <protection locked="0"/>
    </xf>
    <xf numFmtId="165" fontId="39" fillId="10" borderId="16" xfId="0" applyNumberFormat="1" applyFont="1" applyFill="1" applyBorder="1" applyAlignment="1" applyProtection="1">
      <alignment vertical="top"/>
      <protection locked="0"/>
    </xf>
    <xf numFmtId="165" fontId="37" fillId="9" borderId="9" xfId="0" applyNumberFormat="1" applyFont="1" applyFill="1" applyBorder="1" applyAlignment="1" applyProtection="1">
      <alignment vertical="top"/>
      <protection locked="0"/>
    </xf>
    <xf numFmtId="165" fontId="39" fillId="10" borderId="12" xfId="0" applyNumberFormat="1" applyFont="1" applyFill="1" applyBorder="1" applyAlignment="1" applyProtection="1">
      <alignment vertical="top"/>
      <protection locked="0"/>
    </xf>
    <xf numFmtId="165" fontId="37" fillId="9" borderId="16" xfId="0" applyNumberFormat="1" applyFont="1" applyFill="1" applyBorder="1" applyAlignment="1" applyProtection="1">
      <alignment vertical="top"/>
      <protection locked="0"/>
    </xf>
    <xf numFmtId="165" fontId="37" fillId="9" borderId="18" xfId="0" applyNumberFormat="1" applyFont="1" applyFill="1" applyBorder="1" applyAlignment="1" applyProtection="1">
      <alignment vertical="top"/>
      <protection locked="0"/>
    </xf>
    <xf numFmtId="165" fontId="39" fillId="10" borderId="18" xfId="0" applyNumberFormat="1" applyFont="1" applyFill="1" applyBorder="1" applyAlignment="1" applyProtection="1">
      <alignment vertical="top"/>
      <protection locked="0"/>
    </xf>
    <xf numFmtId="165" fontId="39" fillId="10" borderId="13" xfId="0" applyNumberFormat="1" applyFont="1" applyFill="1" applyBorder="1" applyAlignment="1" applyProtection="1">
      <alignment vertical="top"/>
      <protection locked="0"/>
    </xf>
    <xf numFmtId="165" fontId="39" fillId="10" borderId="7" xfId="0" applyNumberFormat="1" applyFont="1" applyFill="1" applyBorder="1" applyAlignment="1" applyProtection="1">
      <alignment vertical="top"/>
      <protection locked="0"/>
    </xf>
    <xf numFmtId="165" fontId="39" fillId="10" borderId="8" xfId="0" applyNumberFormat="1" applyFont="1" applyFill="1" applyBorder="1" applyAlignment="1" applyProtection="1">
      <alignment vertical="top"/>
      <protection locked="0"/>
    </xf>
    <xf numFmtId="165" fontId="39" fillId="10" borderId="12" xfId="0" applyNumberFormat="1" applyFont="1" applyFill="1" applyBorder="1" applyAlignment="1">
      <alignment vertical="top"/>
    </xf>
    <xf numFmtId="165" fontId="37" fillId="9" borderId="12" xfId="0" applyNumberFormat="1" applyFont="1" applyFill="1" applyBorder="1" applyAlignment="1">
      <alignment vertical="top"/>
    </xf>
    <xf numFmtId="165" fontId="37" fillId="9" borderId="8" xfId="0" applyNumberFormat="1" applyFont="1" applyFill="1" applyBorder="1" applyAlignment="1">
      <alignment vertical="top"/>
    </xf>
    <xf numFmtId="165" fontId="37" fillId="9" borderId="16" xfId="0" applyNumberFormat="1" applyFont="1" applyFill="1" applyBorder="1" applyAlignment="1">
      <alignment vertical="top"/>
    </xf>
    <xf numFmtId="165" fontId="39" fillId="10" borderId="16" xfId="0" applyNumberFormat="1" applyFont="1" applyFill="1" applyBorder="1" applyAlignment="1">
      <alignment vertical="top"/>
    </xf>
    <xf numFmtId="165" fontId="37" fillId="9" borderId="13" xfId="0" applyNumberFormat="1" applyFont="1" applyFill="1" applyBorder="1" applyAlignment="1">
      <alignment vertical="top"/>
    </xf>
    <xf numFmtId="165" fontId="37" fillId="9" borderId="18" xfId="0" applyNumberFormat="1" applyFont="1" applyFill="1" applyBorder="1" applyAlignment="1">
      <alignment vertical="top"/>
    </xf>
    <xf numFmtId="165" fontId="11" fillId="2" borderId="16" xfId="0" applyNumberFormat="1" applyFont="1" applyFill="1" applyBorder="1" applyAlignment="1" applyProtection="1">
      <alignment vertical="top"/>
    </xf>
    <xf numFmtId="165" fontId="11" fillId="5" borderId="13" xfId="0" applyNumberFormat="1" applyFont="1" applyFill="1" applyBorder="1" applyAlignment="1">
      <alignment vertical="top"/>
    </xf>
    <xf numFmtId="165" fontId="11" fillId="5" borderId="8" xfId="0" applyNumberFormat="1" applyFont="1" applyFill="1" applyBorder="1" applyAlignment="1">
      <alignment vertical="top"/>
    </xf>
    <xf numFmtId="165" fontId="11" fillId="5" borderId="16" xfId="0" applyNumberFormat="1" applyFont="1" applyFill="1" applyBorder="1" applyAlignment="1">
      <alignment vertical="top"/>
    </xf>
    <xf numFmtId="165" fontId="39" fillId="10" borderId="8" xfId="0" applyNumberFormat="1" applyFont="1" applyFill="1" applyBorder="1" applyAlignment="1">
      <alignment vertical="top"/>
    </xf>
    <xf numFmtId="165" fontId="39" fillId="10" borderId="18" xfId="0" applyNumberFormat="1" applyFont="1" applyFill="1" applyBorder="1" applyAlignment="1">
      <alignment vertical="top"/>
    </xf>
    <xf numFmtId="0" fontId="31" fillId="7" borderId="4" xfId="0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26" fillId="7" borderId="30" xfId="0" applyFont="1" applyFill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left"/>
    </xf>
    <xf numFmtId="0" fontId="27" fillId="0" borderId="0" xfId="0" applyFont="1" applyAlignment="1"/>
    <xf numFmtId="0" fontId="5" fillId="2" borderId="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/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 vertical="top"/>
    </xf>
    <xf numFmtId="0" fontId="14" fillId="0" borderId="14" xfId="1" applyBorder="1" applyAlignment="1">
      <alignment horizontal="center" vertical="top"/>
    </xf>
    <xf numFmtId="0" fontId="14" fillId="0" borderId="16" xfId="1" applyBorder="1" applyAlignment="1">
      <alignment horizontal="center" vertical="top"/>
    </xf>
    <xf numFmtId="0" fontId="11" fillId="6" borderId="0" xfId="1" applyFont="1" applyFill="1" applyBorder="1" applyAlignment="1">
      <alignment horizontal="center" vertical="top"/>
    </xf>
    <xf numFmtId="0" fontId="14" fillId="0" borderId="0" xfId="1" applyAlignment="1">
      <alignment horizontal="left" vertical="center" wrapText="1"/>
    </xf>
  </cellXfs>
  <cellStyles count="2">
    <cellStyle name="Normaali 2" xfId="1"/>
    <cellStyle name="Normal" xfId="0" builtinId="0"/>
  </cellStyles>
  <dxfs count="5">
    <dxf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Ennätys"/>
  <ax:ocxPr ax:name="Size" ax:value="1984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Nostojärjestys"/>
  <ax:ocxPr ax:name="Size" ax:value="3519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Ryhmät"/>
  <ax:ocxPr ax:name="Size" ax:value="1984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Korjaa"/>
  <ax:ocxPr ax:name="Size" ax:value="1984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Hylkää"/>
  <ax:ocxPr ax:name="Size" ax:value="1984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147483658"/>
  <ax:ocxPr ax:name="Caption" ax:value="Hyväksy"/>
  <ax:ocxPr ax:name="Size" ax:value="1984;688"/>
  <ax:ocxPr ax:name="FontName" ax:value="Arial"/>
  <ax:ocxPr ax:name="FontEffects" ax:value="1073741825"/>
  <ax:ocxPr ax:name="FontHeight" ax:value="195"/>
  <ax:ocxPr ax:name="FontCharSet" ax:value="0"/>
  <ax:ocxPr ax:name="FontPitchAndFamily" ax:value="2"/>
  <ax:ocxPr ax:name="ParagraphAlign" ax:value="3"/>
  <ax:ocxPr ax:name="FontWeight" ax:value="700"/>
</ax:ocx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932709" cy="760465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8575" y="19050"/>
          <a:ext cx="1932709" cy="76046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effectLst/>
              <a:latin typeface="Arial"/>
              <a:cs typeface="Arial"/>
            </a:rPr>
            <a:t>HYLKÄÄMISEN SYY
Pun. = ASENTO                    
Sin. = LIIKE ALASP.                     
Kelt. = MUU               </a:t>
          </a:r>
          <a:endParaRPr lang="fi-FI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alevi\AppData\Local\Microsoft\Windows\Temporary%20Internet%20Files\Content.IE5\678XVZOE\P&#246;yt&#228;kirja_Penkkip_suomi_net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&#228;ytt&#228;j&#228;\Omat%20tiedostot\Paperwork\Score%20Sheets_men_World\5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heet"/>
      <sheetName val="Order"/>
      <sheetName val="Ohjeet"/>
      <sheetName val="Levyt"/>
      <sheetName val="weights"/>
    </sheetNames>
    <sheetDataSet>
      <sheetData sheetId="0"/>
      <sheetData sheetId="1">
        <row r="8">
          <cell r="P8">
            <v>0</v>
          </cell>
          <cell r="V8">
            <v>0</v>
          </cell>
          <cell r="AB8">
            <v>0</v>
          </cell>
          <cell r="AD8" t="str">
            <v/>
          </cell>
          <cell r="AJ8" t="str">
            <v/>
          </cell>
        </row>
        <row r="9">
          <cell r="P9">
            <v>0</v>
          </cell>
          <cell r="V9">
            <v>0</v>
          </cell>
          <cell r="AB9">
            <v>0</v>
          </cell>
          <cell r="AD9" t="str">
            <v/>
          </cell>
          <cell r="AJ9" t="str">
            <v/>
          </cell>
        </row>
        <row r="10">
          <cell r="P10">
            <v>0</v>
          </cell>
          <cell r="V10">
            <v>0</v>
          </cell>
          <cell r="AB10">
            <v>0</v>
          </cell>
          <cell r="AD10" t="str">
            <v/>
          </cell>
          <cell r="AJ10" t="str">
            <v/>
          </cell>
        </row>
        <row r="11">
          <cell r="J11">
            <v>58.9</v>
          </cell>
          <cell r="P11">
            <v>0</v>
          </cell>
          <cell r="V11">
            <v>0</v>
          </cell>
          <cell r="AB11">
            <v>0</v>
          </cell>
          <cell r="AD11">
            <v>0</v>
          </cell>
          <cell r="AJ11">
            <v>0.86754107893038723</v>
          </cell>
        </row>
        <row r="12">
          <cell r="J12">
            <v>59</v>
          </cell>
          <cell r="P12">
            <v>0</v>
          </cell>
          <cell r="V12">
            <v>0</v>
          </cell>
          <cell r="AB12">
            <v>0</v>
          </cell>
          <cell r="AD12">
            <v>0</v>
          </cell>
          <cell r="AJ12">
            <v>0.8661743798262227</v>
          </cell>
        </row>
        <row r="13">
          <cell r="J13">
            <v>58.8</v>
          </cell>
          <cell r="P13">
            <v>0</v>
          </cell>
          <cell r="V13">
            <v>0</v>
          </cell>
          <cell r="AB13">
            <v>0</v>
          </cell>
          <cell r="AD13">
            <v>0</v>
          </cell>
          <cell r="AJ13">
            <v>0.86891462367245997</v>
          </cell>
        </row>
        <row r="14">
          <cell r="P14">
            <v>0</v>
          </cell>
          <cell r="V14">
            <v>0</v>
          </cell>
          <cell r="AB14">
            <v>0</v>
          </cell>
          <cell r="AD14" t="str">
            <v/>
          </cell>
          <cell r="AJ14" t="str">
            <v/>
          </cell>
        </row>
        <row r="15">
          <cell r="P15">
            <v>0</v>
          </cell>
          <cell r="V15">
            <v>0</v>
          </cell>
          <cell r="AB15">
            <v>0</v>
          </cell>
          <cell r="AD15" t="str">
            <v/>
          </cell>
          <cell r="AJ15" t="str">
            <v/>
          </cell>
        </row>
        <row r="16">
          <cell r="P16">
            <v>0</v>
          </cell>
          <cell r="V16">
            <v>0</v>
          </cell>
          <cell r="AB16">
            <v>0</v>
          </cell>
          <cell r="AD16" t="str">
            <v/>
          </cell>
          <cell r="AJ16" t="str">
            <v/>
          </cell>
        </row>
        <row r="17">
          <cell r="P17">
            <v>0</v>
          </cell>
          <cell r="V17">
            <v>0</v>
          </cell>
          <cell r="AB17">
            <v>0</v>
          </cell>
          <cell r="AD17" t="str">
            <v/>
          </cell>
          <cell r="AJ17" t="str">
            <v/>
          </cell>
        </row>
        <row r="18">
          <cell r="P18">
            <v>0</v>
          </cell>
          <cell r="V18">
            <v>0</v>
          </cell>
          <cell r="AB18">
            <v>0</v>
          </cell>
          <cell r="AD18" t="str">
            <v/>
          </cell>
          <cell r="AJ18" t="str">
            <v/>
          </cell>
        </row>
        <row r="19">
          <cell r="P19">
            <v>0</v>
          </cell>
          <cell r="V19">
            <v>0</v>
          </cell>
          <cell r="AB19">
            <v>0</v>
          </cell>
          <cell r="AD19" t="str">
            <v/>
          </cell>
          <cell r="AJ19" t="str">
            <v/>
          </cell>
        </row>
        <row r="20">
          <cell r="P20">
            <v>0</v>
          </cell>
          <cell r="V20">
            <v>0</v>
          </cell>
          <cell r="AB20">
            <v>0</v>
          </cell>
          <cell r="AD20" t="str">
            <v/>
          </cell>
          <cell r="AJ20" t="str">
            <v/>
          </cell>
        </row>
        <row r="21">
          <cell r="P21">
            <v>0</v>
          </cell>
          <cell r="V21">
            <v>0</v>
          </cell>
          <cell r="AB21">
            <v>0</v>
          </cell>
          <cell r="AD21" t="str">
            <v/>
          </cell>
          <cell r="AJ21" t="str">
            <v/>
          </cell>
        </row>
        <row r="22">
          <cell r="P22">
            <v>0</v>
          </cell>
          <cell r="V22">
            <v>0</v>
          </cell>
          <cell r="AB22">
            <v>0</v>
          </cell>
          <cell r="AD22" t="str">
            <v/>
          </cell>
          <cell r="AJ22" t="str">
            <v/>
          </cell>
        </row>
        <row r="23">
          <cell r="P23">
            <v>0</v>
          </cell>
          <cell r="V23">
            <v>0</v>
          </cell>
          <cell r="AB23">
            <v>0</v>
          </cell>
          <cell r="AD23" t="str">
            <v/>
          </cell>
          <cell r="AJ23" t="str">
            <v/>
          </cell>
        </row>
        <row r="24">
          <cell r="P24">
            <v>0</v>
          </cell>
          <cell r="V24">
            <v>0</v>
          </cell>
          <cell r="AB24">
            <v>0</v>
          </cell>
          <cell r="AD24" t="str">
            <v/>
          </cell>
          <cell r="AJ24" t="str">
            <v/>
          </cell>
        </row>
        <row r="25">
          <cell r="P25">
            <v>0</v>
          </cell>
          <cell r="V25">
            <v>0</v>
          </cell>
          <cell r="AB25">
            <v>0</v>
          </cell>
          <cell r="AD25" t="str">
            <v/>
          </cell>
          <cell r="AJ25" t="str">
            <v/>
          </cell>
        </row>
        <row r="26">
          <cell r="P26">
            <v>0</v>
          </cell>
          <cell r="V26">
            <v>0</v>
          </cell>
          <cell r="AB26">
            <v>0</v>
          </cell>
          <cell r="AD26" t="str">
            <v/>
          </cell>
          <cell r="AJ26" t="str">
            <v/>
          </cell>
        </row>
        <row r="27">
          <cell r="P27">
            <v>0</v>
          </cell>
          <cell r="V27">
            <v>0</v>
          </cell>
          <cell r="AB27">
            <v>0</v>
          </cell>
          <cell r="AD27" t="str">
            <v/>
          </cell>
          <cell r="AJ27" t="str">
            <v/>
          </cell>
        </row>
        <row r="28">
          <cell r="P28">
            <v>0</v>
          </cell>
          <cell r="V28">
            <v>0</v>
          </cell>
          <cell r="AB28">
            <v>0</v>
          </cell>
          <cell r="AD28" t="str">
            <v/>
          </cell>
          <cell r="AJ28" t="str">
            <v/>
          </cell>
        </row>
        <row r="29">
          <cell r="P29">
            <v>0</v>
          </cell>
          <cell r="V29">
            <v>0</v>
          </cell>
          <cell r="AB29">
            <v>0</v>
          </cell>
          <cell r="AD29" t="str">
            <v/>
          </cell>
          <cell r="AJ29" t="str">
            <v/>
          </cell>
        </row>
        <row r="30">
          <cell r="P30">
            <v>0</v>
          </cell>
          <cell r="V30">
            <v>0</v>
          </cell>
          <cell r="AB30">
            <v>0</v>
          </cell>
          <cell r="AD30" t="str">
            <v/>
          </cell>
          <cell r="AJ30" t="str">
            <v/>
          </cell>
        </row>
        <row r="31">
          <cell r="P31">
            <v>0</v>
          </cell>
          <cell r="V31">
            <v>0</v>
          </cell>
          <cell r="AB31">
            <v>0</v>
          </cell>
          <cell r="AD31" t="str">
            <v/>
          </cell>
          <cell r="AJ31" t="str">
            <v/>
          </cell>
        </row>
        <row r="32">
          <cell r="P32">
            <v>0</v>
          </cell>
          <cell r="V32">
            <v>0</v>
          </cell>
          <cell r="AB32">
            <v>0</v>
          </cell>
          <cell r="AD32" t="str">
            <v/>
          </cell>
          <cell r="AJ32" t="str">
            <v/>
          </cell>
        </row>
        <row r="33">
          <cell r="P33">
            <v>0</v>
          </cell>
          <cell r="V33">
            <v>0</v>
          </cell>
          <cell r="AB33">
            <v>0</v>
          </cell>
          <cell r="AD33" t="str">
            <v/>
          </cell>
          <cell r="AJ33" t="str">
            <v/>
          </cell>
        </row>
        <row r="34">
          <cell r="P34">
            <v>0</v>
          </cell>
          <cell r="V34">
            <v>0</v>
          </cell>
          <cell r="AB34">
            <v>0</v>
          </cell>
          <cell r="AD34" t="str">
            <v/>
          </cell>
          <cell r="AJ34" t="str">
            <v/>
          </cell>
        </row>
        <row r="35">
          <cell r="P35">
            <v>0</v>
          </cell>
          <cell r="V35">
            <v>0</v>
          </cell>
          <cell r="AB35">
            <v>0</v>
          </cell>
          <cell r="AD35" t="str">
            <v/>
          </cell>
          <cell r="AJ35" t="str">
            <v/>
          </cell>
        </row>
        <row r="36">
          <cell r="P36">
            <v>0</v>
          </cell>
          <cell r="V36">
            <v>0</v>
          </cell>
          <cell r="AB36">
            <v>0</v>
          </cell>
          <cell r="AD36" t="str">
            <v/>
          </cell>
          <cell r="AJ36" t="str">
            <v/>
          </cell>
        </row>
        <row r="37">
          <cell r="P37">
            <v>0</v>
          </cell>
          <cell r="V37">
            <v>0</v>
          </cell>
          <cell r="AB37">
            <v>0</v>
          </cell>
          <cell r="AD37" t="str">
            <v/>
          </cell>
          <cell r="AJ37" t="str">
            <v/>
          </cell>
        </row>
        <row r="38">
          <cell r="P38">
            <v>0</v>
          </cell>
          <cell r="V38">
            <v>0</v>
          </cell>
          <cell r="AB38">
            <v>0</v>
          </cell>
          <cell r="AD38" t="str">
            <v/>
          </cell>
          <cell r="AJ38" t="str">
            <v/>
          </cell>
        </row>
        <row r="39">
          <cell r="P39">
            <v>0</v>
          </cell>
          <cell r="V39">
            <v>0</v>
          </cell>
          <cell r="AB39">
            <v>0</v>
          </cell>
          <cell r="AD39" t="str">
            <v/>
          </cell>
          <cell r="AJ39" t="str">
            <v/>
          </cell>
        </row>
        <row r="40">
          <cell r="P40">
            <v>0</v>
          </cell>
          <cell r="V40">
            <v>0</v>
          </cell>
          <cell r="AB40">
            <v>0</v>
          </cell>
          <cell r="AD40" t="str">
            <v/>
          </cell>
          <cell r="AJ40" t="str">
            <v/>
          </cell>
        </row>
        <row r="41">
          <cell r="P41">
            <v>0</v>
          </cell>
          <cell r="V41">
            <v>0</v>
          </cell>
          <cell r="AB41">
            <v>0</v>
          </cell>
          <cell r="AD41" t="str">
            <v/>
          </cell>
          <cell r="AJ41" t="str">
            <v/>
          </cell>
        </row>
        <row r="42">
          <cell r="P42">
            <v>0</v>
          </cell>
          <cell r="V42">
            <v>0</v>
          </cell>
          <cell r="AB42">
            <v>0</v>
          </cell>
          <cell r="AD42" t="str">
            <v/>
          </cell>
          <cell r="AJ42" t="str">
            <v/>
          </cell>
        </row>
        <row r="43">
          <cell r="P43">
            <v>0</v>
          </cell>
          <cell r="V43">
            <v>0</v>
          </cell>
          <cell r="AB43">
            <v>0</v>
          </cell>
          <cell r="AD43" t="str">
            <v/>
          </cell>
          <cell r="AJ43" t="str">
            <v/>
          </cell>
        </row>
        <row r="44">
          <cell r="P44">
            <v>0</v>
          </cell>
          <cell r="V44">
            <v>0</v>
          </cell>
          <cell r="AB44">
            <v>0</v>
          </cell>
          <cell r="AD44" t="str">
            <v/>
          </cell>
          <cell r="AJ44" t="str">
            <v/>
          </cell>
        </row>
        <row r="45">
          <cell r="P45">
            <v>0</v>
          </cell>
          <cell r="V45">
            <v>0</v>
          </cell>
          <cell r="AB45">
            <v>0</v>
          </cell>
          <cell r="AD45" t="str">
            <v/>
          </cell>
          <cell r="AJ45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Records"/>
      <sheetName val="Sheet"/>
      <sheetName val="Order"/>
      <sheetName val="Instructions"/>
      <sheetName val="Results I"/>
      <sheetName val="Results"/>
      <sheetName val="Results SQ"/>
      <sheetName val="Results BP"/>
      <sheetName val="Results DL"/>
      <sheetName val="Weigh in"/>
      <sheetName val="discs"/>
      <sheetName val="Liftkg"/>
      <sheetName val="weights"/>
      <sheetName val="weight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J52"/>
  <sheetViews>
    <sheetView topLeftCell="C21" workbookViewId="0">
      <selection activeCell="C21" sqref="C21"/>
    </sheetView>
  </sheetViews>
  <sheetFormatPr defaultRowHeight="12.75"/>
  <cols>
    <col min="1" max="2" width="0" style="137" hidden="1" customWidth="1"/>
    <col min="5" max="10" width="16.42578125" customWidth="1"/>
  </cols>
  <sheetData>
    <row r="1" spans="1:10" hidden="1">
      <c r="A1" s="122"/>
      <c r="B1" s="122"/>
      <c r="C1" s="123"/>
      <c r="D1" s="124"/>
      <c r="E1" s="122"/>
      <c r="F1" s="122"/>
      <c r="G1" s="125"/>
      <c r="H1" s="122"/>
      <c r="I1" s="122"/>
      <c r="J1" s="122"/>
    </row>
    <row r="2" spans="1:10" hidden="1">
      <c r="A2" s="126"/>
      <c r="B2" s="126"/>
      <c r="C2" s="123"/>
      <c r="D2" s="123"/>
      <c r="E2" s="127"/>
      <c r="F2" s="127"/>
      <c r="G2" s="127"/>
      <c r="H2" s="128"/>
      <c r="I2" s="129"/>
      <c r="J2" s="129"/>
    </row>
    <row r="3" spans="1:10" hidden="1">
      <c r="A3" s="126"/>
      <c r="B3" s="126"/>
      <c r="C3" s="123"/>
      <c r="D3" s="127"/>
      <c r="E3" s="130"/>
      <c r="F3" s="130"/>
      <c r="G3" s="123"/>
      <c r="H3" s="128"/>
      <c r="I3" s="129"/>
      <c r="J3" s="129"/>
    </row>
    <row r="4" spans="1:10" hidden="1">
      <c r="A4" s="126"/>
      <c r="B4" s="126"/>
      <c r="C4" s="123"/>
      <c r="D4" s="127"/>
      <c r="E4" s="130"/>
      <c r="F4" s="130"/>
      <c r="G4" s="123"/>
      <c r="H4" s="128"/>
      <c r="I4" s="129"/>
      <c r="J4" s="129"/>
    </row>
    <row r="5" spans="1:10" hidden="1">
      <c r="A5" s="131"/>
      <c r="B5" s="126"/>
      <c r="C5" s="123"/>
      <c r="D5" s="127"/>
      <c r="E5" s="130"/>
      <c r="F5" s="130"/>
      <c r="G5" s="127"/>
      <c r="H5" s="128"/>
      <c r="I5" s="129"/>
      <c r="J5" s="129"/>
    </row>
    <row r="6" spans="1:10" hidden="1">
      <c r="A6" s="131"/>
      <c r="B6" s="126"/>
      <c r="C6" s="123"/>
      <c r="D6" s="127"/>
      <c r="E6" s="130"/>
      <c r="F6" s="130"/>
      <c r="G6" s="127"/>
      <c r="H6" s="128"/>
      <c r="I6" s="129"/>
      <c r="J6" s="129"/>
    </row>
    <row r="7" spans="1:10" hidden="1">
      <c r="A7" s="131"/>
      <c r="B7" s="126"/>
      <c r="C7" s="123"/>
      <c r="D7" s="127"/>
      <c r="E7" s="130"/>
      <c r="F7" s="130"/>
      <c r="G7" s="127"/>
      <c r="H7" s="128"/>
      <c r="I7" s="129"/>
      <c r="J7" s="129"/>
    </row>
    <row r="8" spans="1:10" hidden="1">
      <c r="A8" s="131"/>
      <c r="B8" s="126"/>
      <c r="C8" s="123"/>
      <c r="D8" s="127"/>
      <c r="E8" s="130"/>
      <c r="F8" s="130"/>
      <c r="G8" s="127"/>
      <c r="H8" s="128"/>
      <c r="I8" s="129"/>
      <c r="J8" s="129"/>
    </row>
    <row r="9" spans="1:10" hidden="1">
      <c r="A9" s="131"/>
      <c r="B9" s="126"/>
      <c r="C9" s="123"/>
      <c r="D9" s="127"/>
      <c r="E9" s="130"/>
      <c r="F9" s="130"/>
      <c r="G9" s="127"/>
      <c r="H9" s="128"/>
      <c r="I9" s="129"/>
      <c r="J9" s="129"/>
    </row>
    <row r="10" spans="1:10" hidden="1">
      <c r="A10" s="131"/>
      <c r="B10" s="126"/>
      <c r="C10" s="123"/>
      <c r="D10" s="127"/>
      <c r="E10" s="130"/>
      <c r="F10" s="130"/>
      <c r="G10" s="127"/>
      <c r="H10" s="128"/>
      <c r="I10" s="129"/>
      <c r="J10" s="129"/>
    </row>
    <row r="11" spans="1:10" ht="12.75" hidden="1" customHeight="1">
      <c r="A11" s="131"/>
      <c r="B11" s="126"/>
      <c r="C11" s="123"/>
      <c r="D11" s="127"/>
      <c r="E11" s="130"/>
      <c r="F11" s="130"/>
      <c r="G11" s="127"/>
      <c r="H11" s="128"/>
      <c r="I11" s="129"/>
      <c r="J11" s="129"/>
    </row>
    <row r="12" spans="1:10" ht="12.75" hidden="1" customHeight="1">
      <c r="A12" s="131"/>
      <c r="B12" s="126"/>
      <c r="C12" s="123"/>
      <c r="D12" s="127"/>
      <c r="E12" s="130"/>
      <c r="F12" s="127"/>
      <c r="G12" s="127"/>
      <c r="H12" s="128"/>
      <c r="I12" s="129"/>
      <c r="J12" s="129"/>
    </row>
    <row r="13" spans="1:10" ht="12.75" hidden="1" customHeight="1">
      <c r="A13" s="126"/>
      <c r="B13" s="126"/>
      <c r="C13" s="123"/>
      <c r="D13" s="127"/>
      <c r="E13" s="130"/>
      <c r="F13" s="127"/>
      <c r="G13" s="123"/>
      <c r="H13" s="128"/>
      <c r="I13" s="129"/>
      <c r="J13" s="129"/>
    </row>
    <row r="14" spans="1:10" ht="12.75" hidden="1" customHeight="1">
      <c r="A14" s="126"/>
      <c r="B14" s="126"/>
      <c r="C14" s="123"/>
      <c r="D14" s="127"/>
      <c r="E14" s="130"/>
      <c r="F14" s="127"/>
      <c r="G14" s="123"/>
      <c r="H14" s="128"/>
      <c r="I14" s="129"/>
      <c r="J14" s="129"/>
    </row>
    <row r="15" spans="1:10" ht="12.75" hidden="1" customHeight="1">
      <c r="A15" s="126"/>
      <c r="B15" s="126"/>
      <c r="C15" s="123"/>
      <c r="D15" s="127"/>
      <c r="E15" s="130"/>
      <c r="F15" s="127"/>
      <c r="G15" s="123"/>
      <c r="H15" s="128"/>
      <c r="I15" s="129"/>
      <c r="J15" s="129"/>
    </row>
    <row r="16" spans="1:10" ht="12.75" hidden="1" customHeight="1">
      <c r="A16" s="126"/>
      <c r="B16" s="126"/>
      <c r="C16" s="123"/>
      <c r="D16" s="123"/>
      <c r="E16" s="123"/>
      <c r="F16" s="123"/>
      <c r="G16" s="123"/>
      <c r="H16" s="128"/>
      <c r="I16" s="129"/>
      <c r="J16" s="129"/>
    </row>
    <row r="17" spans="1:10" ht="12.75" hidden="1" customHeight="1">
      <c r="A17" s="126"/>
      <c r="B17" s="126"/>
      <c r="H17" s="128"/>
      <c r="I17" s="129"/>
      <c r="J17" s="129"/>
    </row>
    <row r="18" spans="1:10" ht="12.75" hidden="1" customHeight="1">
      <c r="A18" s="126"/>
      <c r="B18" s="126"/>
      <c r="E18" s="132"/>
      <c r="F18" s="132"/>
      <c r="G18" s="132"/>
      <c r="H18" s="132"/>
    </row>
    <row r="19" spans="1:10" ht="12.75" hidden="1" customHeight="1">
      <c r="A19" s="126"/>
      <c r="B19" s="126"/>
      <c r="E19" s="132"/>
      <c r="F19" s="132"/>
      <c r="G19" s="132"/>
      <c r="H19" s="132"/>
    </row>
    <row r="20" spans="1:10" ht="12.75" hidden="1" customHeight="1">
      <c r="A20" s="126"/>
      <c r="B20" s="126"/>
      <c r="E20" s="132"/>
      <c r="F20" s="132"/>
      <c r="G20" s="132"/>
      <c r="H20" s="132"/>
    </row>
    <row r="21" spans="1:10" ht="12.75" customHeight="1">
      <c r="A21" s="126"/>
      <c r="B21" s="126"/>
    </row>
    <row r="22" spans="1:10">
      <c r="A22" s="126"/>
      <c r="B22" s="126"/>
    </row>
    <row r="23" spans="1:10">
      <c r="A23" s="126"/>
      <c r="B23" s="126"/>
      <c r="D23" s="133" t="s">
        <v>411</v>
      </c>
      <c r="E23" s="134"/>
      <c r="F23" s="134"/>
    </row>
    <row r="24" spans="1:10">
      <c r="A24" s="126"/>
      <c r="B24" s="126"/>
      <c r="D24" s="135" t="s">
        <v>377</v>
      </c>
      <c r="E24" s="136">
        <v>-216.04751440000001</v>
      </c>
      <c r="F24" s="136">
        <v>16.260633899999998</v>
      </c>
      <c r="G24" s="136">
        <v>-2.388645E-3</v>
      </c>
      <c r="H24" s="136">
        <v>-1.13732E-3</v>
      </c>
      <c r="I24" s="136">
        <v>7.0186299999999996E-6</v>
      </c>
      <c r="J24" s="136">
        <v>-1.2909999999999999E-8</v>
      </c>
    </row>
    <row r="25" spans="1:10">
      <c r="A25" s="126"/>
      <c r="B25" s="126"/>
      <c r="D25" s="135" t="s">
        <v>378</v>
      </c>
      <c r="E25" s="136">
        <v>594.31747775582005</v>
      </c>
      <c r="F25" s="136">
        <v>-27.23842536447</v>
      </c>
      <c r="G25" s="136">
        <v>0.82112226871000005</v>
      </c>
      <c r="H25" s="136">
        <v>-9.3073391299999999E-3</v>
      </c>
      <c r="I25" s="136">
        <v>4.731582E-5</v>
      </c>
      <c r="J25" s="136">
        <v>-9.0540000000000002E-8</v>
      </c>
    </row>
    <row r="26" spans="1:10">
      <c r="A26" s="126"/>
      <c r="B26" s="126"/>
    </row>
    <row r="27" spans="1:10">
      <c r="A27" s="126"/>
      <c r="B27" s="126"/>
    </row>
    <row r="28" spans="1:10">
      <c r="A28" s="126"/>
      <c r="B28" s="126"/>
      <c r="D28" t="s">
        <v>412</v>
      </c>
    </row>
    <row r="29" spans="1:10">
      <c r="A29" s="126"/>
      <c r="B29" s="126"/>
      <c r="D29" t="s">
        <v>413</v>
      </c>
    </row>
    <row r="30" spans="1:10">
      <c r="A30" s="126"/>
      <c r="B30" s="126"/>
    </row>
    <row r="31" spans="1:10">
      <c r="A31" s="126"/>
      <c r="B31" s="126"/>
      <c r="D31" t="s">
        <v>414</v>
      </c>
    </row>
    <row r="32" spans="1:10">
      <c r="A32" s="126"/>
      <c r="B32" s="126"/>
    </row>
    <row r="33" spans="1:4" ht="12.75" customHeight="1">
      <c r="A33" s="126"/>
      <c r="B33" s="126"/>
      <c r="D33" t="s">
        <v>415</v>
      </c>
    </row>
    <row r="34" spans="1:4" ht="12.75" customHeight="1">
      <c r="A34" s="126"/>
      <c r="B34" s="126"/>
    </row>
    <row r="35" spans="1:4" ht="12.75" customHeight="1">
      <c r="A35" s="126"/>
      <c r="B35" s="126"/>
      <c r="D35" t="s">
        <v>416</v>
      </c>
    </row>
    <row r="36" spans="1:4" ht="12.75" customHeight="1">
      <c r="A36" s="126"/>
      <c r="B36" s="126"/>
      <c r="D36" t="s">
        <v>417</v>
      </c>
    </row>
    <row r="37" spans="1:4">
      <c r="A37" s="126"/>
      <c r="B37" s="126"/>
      <c r="D37" t="s">
        <v>418</v>
      </c>
    </row>
    <row r="38" spans="1:4" ht="12.75" customHeight="1">
      <c r="A38" s="126"/>
      <c r="B38" s="126"/>
      <c r="D38" t="s">
        <v>419</v>
      </c>
    </row>
    <row r="39" spans="1:4" ht="13.5" customHeight="1">
      <c r="A39" s="126"/>
      <c r="B39" s="126"/>
      <c r="D39" t="s">
        <v>420</v>
      </c>
    </row>
    <row r="40" spans="1:4" ht="12.75" customHeight="1">
      <c r="A40" s="126"/>
      <c r="B40" s="126"/>
      <c r="D40" t="s">
        <v>421</v>
      </c>
    </row>
    <row r="41" spans="1:4">
      <c r="A41" s="126"/>
      <c r="B41" s="126"/>
    </row>
    <row r="42" spans="1:4">
      <c r="A42" s="126"/>
      <c r="B42" s="126"/>
      <c r="D42" t="s">
        <v>422</v>
      </c>
    </row>
    <row r="43" spans="1:4">
      <c r="A43" s="126"/>
      <c r="B43" s="126"/>
    </row>
    <row r="44" spans="1:4">
      <c r="A44" s="126"/>
      <c r="B44" s="126"/>
      <c r="D44" t="s">
        <v>423</v>
      </c>
    </row>
    <row r="45" spans="1:4">
      <c r="A45" s="126"/>
      <c r="B45" s="126"/>
      <c r="D45" t="s">
        <v>424</v>
      </c>
    </row>
    <row r="46" spans="1:4">
      <c r="A46" s="126"/>
      <c r="B46" s="126"/>
      <c r="D46" t="s">
        <v>425</v>
      </c>
    </row>
    <row r="47" spans="1:4">
      <c r="A47" s="126"/>
      <c r="B47" s="126"/>
      <c r="D47" t="s">
        <v>426</v>
      </c>
    </row>
    <row r="48" spans="1:4">
      <c r="A48" s="126"/>
      <c r="B48" s="126"/>
      <c r="D48" t="s">
        <v>427</v>
      </c>
    </row>
    <row r="49" spans="1:4">
      <c r="A49" s="126"/>
      <c r="B49" s="126"/>
      <c r="D49" t="s">
        <v>428</v>
      </c>
    </row>
    <row r="50" spans="1:4">
      <c r="A50" s="126"/>
      <c r="B50" s="126"/>
    </row>
    <row r="51" spans="1:4">
      <c r="A51" s="126"/>
      <c r="B51" s="126"/>
    </row>
    <row r="52" spans="1:4">
      <c r="A52" s="126"/>
      <c r="B52" s="126"/>
    </row>
  </sheetData>
  <phoneticPr fontId="0" type="noConversion"/>
  <dataValidations count="1">
    <dataValidation type="list" allowBlank="1" showInputMessage="1" showErrorMessage="1" sqref="F42 F35:F40">
      <formula1>"0,2,4,6,8,10,12,14,16,18,20,22"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1" enableFormatConditionsCalculation="0">
    <tabColor indexed="41"/>
    <pageSetUpPr autoPageBreaks="0"/>
  </sheetPr>
  <dimension ref="A1:AO65536"/>
  <sheetViews>
    <sheetView showRowColHeaders="0" showZeros="0" tabSelected="1" zoomScaleNormal="90" workbookViewId="0">
      <pane xSplit="12" ySplit="7" topLeftCell="M17" activePane="bottomRight" state="frozen"/>
      <selection pane="topRight" activeCell="M1" sqref="M1"/>
      <selection pane="bottomLeft" activeCell="A8" sqref="A8"/>
      <selection pane="bottomRight" activeCell="U17" sqref="U17"/>
    </sheetView>
  </sheetViews>
  <sheetFormatPr defaultRowHeight="15"/>
  <cols>
    <col min="1" max="1" width="16.7109375" style="87" customWidth="1"/>
    <col min="2" max="2" width="7.140625" style="88" bestFit="1" customWidth="1"/>
    <col min="3" max="3" width="4.7109375" style="7" customWidth="1"/>
    <col min="4" max="4" width="5.28515625" style="11" hidden="1" customWidth="1"/>
    <col min="5" max="5" width="5.28515625" hidden="1" customWidth="1"/>
    <col min="6" max="6" width="4.7109375" style="5" customWidth="1"/>
    <col min="7" max="7" width="5.7109375" style="7" customWidth="1"/>
    <col min="8" max="8" width="4.5703125" style="7" customWidth="1"/>
    <col min="9" max="9" width="9.5703125" style="70" bestFit="1" customWidth="1"/>
    <col min="10" max="10" width="7.42578125" style="7" bestFit="1" customWidth="1"/>
    <col min="11" max="11" width="31.7109375" style="7" customWidth="1"/>
    <col min="12" max="12" width="9.85546875" style="10" customWidth="1"/>
    <col min="13" max="16" width="7.28515625" style="7" customWidth="1"/>
    <col min="17" max="17" width="8.140625" style="7" hidden="1" customWidth="1"/>
    <col min="18" max="18" width="8.42578125" style="7" hidden="1" customWidth="1"/>
    <col min="19" max="21" width="7.28515625" style="7" customWidth="1"/>
    <col min="22" max="22" width="7" style="7" customWidth="1"/>
    <col min="23" max="23" width="7.42578125" style="7" hidden="1" customWidth="1"/>
    <col min="24" max="24" width="7.28515625" style="107" customWidth="1"/>
    <col min="25" max="26" width="7.28515625" style="7" customWidth="1"/>
    <col min="27" max="27" width="7.140625" style="7" customWidth="1"/>
    <col min="28" max="28" width="7.28515625" style="7" customWidth="1"/>
    <col min="29" max="29" width="7.140625" style="7" hidden="1" customWidth="1"/>
    <col min="30" max="30" width="7.28515625" style="107" customWidth="1"/>
    <col min="31" max="31" width="9.5703125" style="7" customWidth="1"/>
    <col min="32" max="32" width="6.5703125" style="7" customWidth="1"/>
    <col min="33" max="33" width="6.5703125" style="7" hidden="1" customWidth="1"/>
    <col min="34" max="34" width="6.85546875" style="7" hidden="1" customWidth="1"/>
    <col min="35" max="35" width="7.140625" style="7" hidden="1" customWidth="1"/>
    <col min="36" max="36" width="10" style="7" hidden="1" customWidth="1"/>
    <col min="37" max="37" width="7.5703125" style="7" hidden="1" customWidth="1"/>
    <col min="38" max="38" width="7.28515625" style="7" customWidth="1"/>
    <col min="39" max="39" width="7.140625" style="23" customWidth="1"/>
    <col min="40" max="40" width="9.28515625" style="15" hidden="1" customWidth="1"/>
    <col min="41" max="41" width="8.7109375" style="11" customWidth="1"/>
    <col min="42" max="16384" width="9.140625" style="7"/>
  </cols>
  <sheetData>
    <row r="1" spans="1:41" ht="18" customHeight="1">
      <c r="A1" s="1">
        <v>7</v>
      </c>
      <c r="B1" s="2">
        <v>1</v>
      </c>
      <c r="C1" s="3"/>
      <c r="D1" s="4"/>
      <c r="G1" s="6"/>
      <c r="I1" s="8"/>
      <c r="J1" s="9"/>
      <c r="K1" s="87"/>
      <c r="M1" s="11"/>
      <c r="N1" s="12"/>
      <c r="O1" s="9"/>
      <c r="P1" s="9"/>
      <c r="Q1" s="9"/>
      <c r="R1" s="9"/>
      <c r="S1" s="9"/>
      <c r="T1" s="9"/>
      <c r="U1" s="12"/>
      <c r="V1" s="9"/>
      <c r="W1" s="9"/>
      <c r="X1" s="180"/>
      <c r="Y1" s="9"/>
      <c r="Z1" s="9"/>
      <c r="AA1" s="12"/>
      <c r="AB1" s="9"/>
      <c r="AC1" s="9"/>
      <c r="AD1" s="180"/>
      <c r="AE1" s="9"/>
      <c r="AF1" s="9"/>
      <c r="AG1" s="9"/>
      <c r="AH1" s="9"/>
      <c r="AI1" s="9"/>
      <c r="AJ1" s="9"/>
      <c r="AK1" s="13"/>
      <c r="AL1" s="13"/>
      <c r="AM1" s="14"/>
    </row>
    <row r="2" spans="1:41" ht="15.75" customHeight="1">
      <c r="A2" s="16">
        <v>28</v>
      </c>
      <c r="B2" s="17">
        <v>4</v>
      </c>
      <c r="C2" s="18"/>
      <c r="D2" s="19"/>
      <c r="G2" s="323" t="s">
        <v>1910</v>
      </c>
      <c r="H2" s="323"/>
      <c r="I2" s="323"/>
      <c r="J2" s="323"/>
      <c r="K2" s="323"/>
      <c r="M2" s="11"/>
      <c r="N2" s="12"/>
      <c r="O2" s="20"/>
      <c r="P2" s="20"/>
      <c r="Q2" s="20"/>
      <c r="R2" s="20"/>
      <c r="S2" s="21"/>
      <c r="T2" s="9"/>
      <c r="U2" s="12"/>
      <c r="V2" s="20"/>
      <c r="W2" s="20"/>
      <c r="X2" s="180"/>
      <c r="Y2" s="9"/>
      <c r="Z2" s="9"/>
      <c r="AA2" s="12"/>
      <c r="AB2" s="20"/>
      <c r="AC2" s="20"/>
      <c r="AD2" s="180"/>
      <c r="AE2" s="20"/>
      <c r="AF2" s="20"/>
      <c r="AG2" s="20"/>
      <c r="AH2" s="20"/>
      <c r="AI2" s="20"/>
      <c r="AJ2" s="20"/>
      <c r="AK2" s="22"/>
      <c r="AL2" s="22"/>
    </row>
    <row r="3" spans="1:41" ht="16.5" customHeight="1">
      <c r="A3" s="24"/>
      <c r="B3" s="17"/>
      <c r="C3" s="18"/>
      <c r="D3" s="19"/>
      <c r="G3" s="327" t="s">
        <v>1911</v>
      </c>
      <c r="H3" s="328"/>
      <c r="I3" s="328"/>
      <c r="J3" s="328"/>
      <c r="K3" s="328"/>
      <c r="L3" s="328"/>
      <c r="M3" s="11"/>
      <c r="N3" s="12"/>
      <c r="O3" s="20"/>
      <c r="P3" s="20"/>
      <c r="Q3" s="20"/>
      <c r="R3" s="20"/>
      <c r="S3" s="9"/>
      <c r="T3" s="9"/>
      <c r="U3" s="12"/>
      <c r="V3" s="20">
        <v>0</v>
      </c>
      <c r="W3" s="20"/>
      <c r="X3" s="180"/>
      <c r="Y3" s="9"/>
      <c r="Z3" s="9"/>
      <c r="AA3" s="12"/>
      <c r="AB3" s="20"/>
      <c r="AC3" s="20"/>
      <c r="AD3" s="180"/>
      <c r="AE3" s="20"/>
      <c r="AF3" s="20"/>
      <c r="AG3" s="20"/>
      <c r="AH3" s="20"/>
      <c r="AI3" s="20"/>
      <c r="AJ3" s="20"/>
      <c r="AK3" s="22"/>
      <c r="AL3" s="22"/>
    </row>
    <row r="4" spans="1:41" ht="15" customHeight="1">
      <c r="A4" s="24"/>
      <c r="B4" s="25"/>
      <c r="C4" s="19"/>
      <c r="D4" s="19"/>
      <c r="F4" s="145"/>
      <c r="G4" s="329" t="s">
        <v>1912</v>
      </c>
      <c r="H4" s="330"/>
      <c r="I4" s="330"/>
      <c r="J4" s="330"/>
      <c r="K4" s="330"/>
      <c r="L4" s="330"/>
      <c r="M4" s="12"/>
      <c r="N4" s="12"/>
      <c r="O4" s="20"/>
      <c r="P4" s="20"/>
      <c r="Q4" s="20"/>
      <c r="R4" s="20"/>
      <c r="S4" s="9"/>
      <c r="T4" s="9"/>
      <c r="U4" s="12"/>
      <c r="V4" s="20"/>
      <c r="W4" s="20"/>
      <c r="X4" s="180"/>
      <c r="Y4" s="9"/>
      <c r="Z4" s="9"/>
      <c r="AA4" s="12"/>
      <c r="AB4" s="20"/>
      <c r="AC4" s="20"/>
      <c r="AD4" s="180"/>
      <c r="AE4" s="20"/>
      <c r="AF4" s="20"/>
      <c r="AG4" s="20"/>
      <c r="AH4" s="20"/>
      <c r="AI4" s="20"/>
      <c r="AJ4" s="20"/>
      <c r="AK4" s="22"/>
      <c r="AL4" s="22"/>
      <c r="AM4" s="26"/>
    </row>
    <row r="5" spans="1:41" ht="17.25" customHeight="1">
      <c r="A5" s="24"/>
      <c r="B5" s="155"/>
      <c r="C5" s="156"/>
      <c r="D5" s="19"/>
      <c r="F5" s="173"/>
      <c r="G5" s="174"/>
      <c r="H5" s="175"/>
      <c r="I5" s="324" t="str">
        <f>IF(Levyt!A1="","",Levyt!$A$1)</f>
        <v/>
      </c>
      <c r="J5" s="325"/>
      <c r="K5" s="326"/>
      <c r="L5" s="171">
        <f>IF($A$11="RYHMÄN LOPPU",$B$29,$B$11)</f>
        <v>0</v>
      </c>
      <c r="M5" s="12"/>
      <c r="N5" s="12"/>
      <c r="O5" s="27"/>
      <c r="P5" s="27"/>
      <c r="Q5" s="27"/>
      <c r="R5" s="27"/>
      <c r="S5" s="9"/>
      <c r="T5" s="9"/>
      <c r="U5" s="12"/>
      <c r="V5" s="27"/>
      <c r="W5" s="27"/>
      <c r="X5" s="181"/>
      <c r="Y5" s="9"/>
      <c r="Z5" s="9"/>
      <c r="AA5" s="12"/>
      <c r="AB5" s="27"/>
      <c r="AC5" s="27"/>
      <c r="AD5" s="181"/>
      <c r="AE5" s="27"/>
      <c r="AF5" s="27"/>
      <c r="AG5" s="27"/>
      <c r="AH5" s="27"/>
      <c r="AI5" s="27"/>
      <c r="AJ5" s="28"/>
      <c r="AK5" s="11"/>
      <c r="AL5" s="11"/>
      <c r="AN5" s="29"/>
    </row>
    <row r="6" spans="1:41" ht="15" customHeight="1">
      <c r="A6" s="259" t="str">
        <f>Order!A7</f>
        <v>MAASTANOSTO</v>
      </c>
      <c r="B6" s="261"/>
      <c r="C6" s="262"/>
      <c r="D6" s="30"/>
      <c r="E6" s="331"/>
      <c r="F6" s="32" t="s">
        <v>379</v>
      </c>
      <c r="G6" s="31" t="s">
        <v>380</v>
      </c>
      <c r="H6" s="32" t="s">
        <v>381</v>
      </c>
      <c r="I6" s="32" t="s">
        <v>382</v>
      </c>
      <c r="J6" s="32" t="s">
        <v>383</v>
      </c>
      <c r="K6" s="141" t="s">
        <v>433</v>
      </c>
      <c r="L6" s="33" t="s">
        <v>384</v>
      </c>
      <c r="M6" s="333" t="s">
        <v>387</v>
      </c>
      <c r="N6" s="336"/>
      <c r="O6" s="336"/>
      <c r="P6" s="35" t="s">
        <v>386</v>
      </c>
      <c r="Q6" s="36"/>
      <c r="R6" s="33"/>
      <c r="S6" s="333" t="s">
        <v>388</v>
      </c>
      <c r="T6" s="334"/>
      <c r="U6" s="335"/>
      <c r="V6" s="34" t="s">
        <v>394</v>
      </c>
      <c r="W6" s="32"/>
      <c r="X6" s="36" t="s">
        <v>435</v>
      </c>
      <c r="Y6" s="333" t="s">
        <v>389</v>
      </c>
      <c r="Z6" s="334"/>
      <c r="AA6" s="335"/>
      <c r="AB6" s="34" t="s">
        <v>390</v>
      </c>
      <c r="AC6" s="32"/>
      <c r="AD6" s="32" t="s">
        <v>391</v>
      </c>
      <c r="AE6" s="32" t="s">
        <v>392</v>
      </c>
      <c r="AF6" s="32" t="s">
        <v>379</v>
      </c>
      <c r="AG6" s="32" t="s">
        <v>386</v>
      </c>
      <c r="AH6" s="32" t="s">
        <v>394</v>
      </c>
      <c r="AI6" s="37" t="s">
        <v>390</v>
      </c>
      <c r="AJ6" s="38" t="s">
        <v>395</v>
      </c>
      <c r="AK6" s="39"/>
      <c r="AL6" s="40" t="s">
        <v>396</v>
      </c>
      <c r="AM6" s="41"/>
      <c r="AN6" s="140" t="s">
        <v>429</v>
      </c>
    </row>
    <row r="7" spans="1:41" ht="15" customHeight="1">
      <c r="A7" s="259" t="s">
        <v>399</v>
      </c>
      <c r="B7" s="261"/>
      <c r="C7" s="262"/>
      <c r="D7" s="30"/>
      <c r="E7" s="332"/>
      <c r="F7" s="36"/>
      <c r="G7" s="42"/>
      <c r="H7" s="43"/>
      <c r="I7" s="36"/>
      <c r="J7" s="36"/>
      <c r="K7" s="147" t="s">
        <v>434</v>
      </c>
      <c r="L7" s="44"/>
      <c r="M7" s="45" t="s">
        <v>365</v>
      </c>
      <c r="N7" s="45" t="s">
        <v>366</v>
      </c>
      <c r="O7" s="45" t="s">
        <v>367</v>
      </c>
      <c r="P7" s="46" t="s">
        <v>372</v>
      </c>
      <c r="Q7" s="46"/>
      <c r="R7" s="45"/>
      <c r="S7" s="45" t="s">
        <v>365</v>
      </c>
      <c r="T7" s="45" t="s">
        <v>366</v>
      </c>
      <c r="U7" s="45" t="s">
        <v>367</v>
      </c>
      <c r="V7" s="46" t="s">
        <v>372</v>
      </c>
      <c r="W7" s="46"/>
      <c r="X7" s="47" t="s">
        <v>372</v>
      </c>
      <c r="Y7" s="45" t="s">
        <v>365</v>
      </c>
      <c r="Z7" s="45" t="s">
        <v>366</v>
      </c>
      <c r="AA7" s="45" t="s">
        <v>367</v>
      </c>
      <c r="AB7" s="46" t="s">
        <v>372</v>
      </c>
      <c r="AC7" s="46"/>
      <c r="AD7" s="32" t="s">
        <v>372</v>
      </c>
      <c r="AE7" s="36" t="s">
        <v>393</v>
      </c>
      <c r="AF7" s="36"/>
      <c r="AG7" s="45" t="s">
        <v>368</v>
      </c>
      <c r="AH7" s="45" t="s">
        <v>368</v>
      </c>
      <c r="AI7" s="48" t="s">
        <v>368</v>
      </c>
      <c r="AJ7" s="49"/>
      <c r="AK7" s="50"/>
      <c r="AL7" s="51" t="s">
        <v>386</v>
      </c>
      <c r="AM7" s="52" t="s">
        <v>394</v>
      </c>
      <c r="AN7" s="140" t="s">
        <v>393</v>
      </c>
      <c r="AO7" s="167"/>
    </row>
    <row r="8" spans="1:41" ht="15" customHeight="1">
      <c r="A8" s="320"/>
      <c r="B8" s="321"/>
      <c r="C8" s="322"/>
      <c r="D8" s="53"/>
      <c r="E8" s="54"/>
      <c r="F8" s="146">
        <f>AF8</f>
        <v>0</v>
      </c>
      <c r="G8" s="81"/>
      <c r="H8" s="82"/>
      <c r="I8" s="279"/>
      <c r="J8" s="190"/>
      <c r="K8" s="138" t="s">
        <v>1622</v>
      </c>
      <c r="L8" s="60"/>
      <c r="M8" s="61"/>
      <c r="N8" s="61"/>
      <c r="O8" s="61"/>
      <c r="P8" s="149">
        <v>0</v>
      </c>
      <c r="Q8" s="62" t="str">
        <f t="shared" ref="Q8:Q29" si="0">IF(Paino1="","",IF(_JK1=" ----- "," ----- ",IF(_JK1=0,,VLOOKUP(_JK1,_pai1,1))))</f>
        <v/>
      </c>
      <c r="R8" s="63"/>
      <c r="S8" s="61"/>
      <c r="T8" s="61"/>
      <c r="U8" s="61"/>
      <c r="V8" s="150">
        <v>0</v>
      </c>
      <c r="W8" s="148" t="str">
        <f t="shared" ref="W8:W29" si="1">IF(Paino1="","",IF(_PP1=" ----- "," ----- ",IF(_PP1=0,,VLOOKUP(_PP1,x,1))))</f>
        <v/>
      </c>
      <c r="X8" s="182">
        <f>IF(P8="","",IF(P8=" ----- ","out",IF(V8=0,P8,IF(V8=" ----- ","out",P8+V8))))</f>
        <v>0</v>
      </c>
      <c r="Y8" s="65"/>
      <c r="Z8" s="65"/>
      <c r="AA8" s="65"/>
      <c r="AB8" s="151">
        <v>0</v>
      </c>
      <c r="AC8" s="142" t="str">
        <f t="shared" ref="AC8:AC29" si="2">IF(Paino1="","",IF(_MV1=" ----- "," ----- ",IF(_MV1=0,,VLOOKUP(_MV1,x,1))))</f>
        <v/>
      </c>
      <c r="AD8" s="185" t="str">
        <f t="shared" ref="AD8:AD45" si="3">IF(Paino1="","",IF(_JK1=" ----- ","out",IF(_PP1=" ----- ","out",IF(_MV1=" ----- ","out",P8+V8+AB8))))</f>
        <v/>
      </c>
      <c r="AE8" s="143" t="str">
        <f t="shared" ref="AE8:AE45" si="4">IF(Paino1="","",IF(YHT1="out","",YHT1*Kerroin1))</f>
        <v/>
      </c>
      <c r="AF8" s="168">
        <v>0</v>
      </c>
      <c r="AG8" s="63"/>
      <c r="AH8" s="66"/>
      <c r="AI8" s="67"/>
      <c r="AJ8" s="68" t="str">
        <f>IF(Paino1="","",IF(G8="M",500/(DATA!$E$24+DATA!$F$24*J8+DATA!$G$24*J8^2+DATA!$H$24*J8^3+DATA!$I$24*J8^4+DATA!$J$24*J8^5),500/(DATA!$E$25+DATA!$F$25*J8+DATA!$G$25*J8^2+DATA!$H$25*J8^3+DATA!$I$25*J8^4+DATA!$J$25*J8^5)))</f>
        <v/>
      </c>
      <c r="AK8" s="69" t="str">
        <f t="shared" ref="AK8:AK45" si="5">IF(Paino1="","",IF(_JK1=" ----- ",1,IF(_PP1=" ----- ",2,IF(_MV1=" ----- ",3,P8+V8+AB8))))</f>
        <v/>
      </c>
      <c r="AL8" s="70"/>
      <c r="AM8" s="71"/>
      <c r="AN8" s="140" t="e">
        <f>IF(AF8="","",IF(AF8=1,12,CHOOSE(AF8,12,9,8,7,6,5,4,3,2,1)))</f>
        <v>#VALUE!</v>
      </c>
    </row>
    <row r="9" spans="1:41" ht="15" customHeight="1">
      <c r="A9" s="263" t="s">
        <v>398</v>
      </c>
      <c r="B9" s="264" t="s">
        <v>369</v>
      </c>
      <c r="C9" s="265" t="s">
        <v>397</v>
      </c>
      <c r="D9" s="53"/>
      <c r="E9" s="54"/>
      <c r="F9" s="146">
        <f t="shared" ref="F9:F45" si="6">AF9</f>
        <v>0</v>
      </c>
      <c r="G9" s="55"/>
      <c r="H9" s="56"/>
      <c r="I9" s="280"/>
      <c r="J9" s="191"/>
      <c r="K9" s="138"/>
      <c r="L9" s="60"/>
      <c r="M9" s="72"/>
      <c r="N9" s="72"/>
      <c r="O9" s="61"/>
      <c r="P9" s="149">
        <v>0</v>
      </c>
      <c r="Q9" s="62" t="str">
        <f t="shared" si="0"/>
        <v/>
      </c>
      <c r="R9" s="63"/>
      <c r="S9" s="72"/>
      <c r="T9" s="61"/>
      <c r="U9" s="61"/>
      <c r="V9" s="151">
        <v>0</v>
      </c>
      <c r="W9" s="148" t="str">
        <f t="shared" si="1"/>
        <v/>
      </c>
      <c r="X9" s="182">
        <f t="shared" ref="X9:X45" si="7">IF(P9="","",IF(P9=" ----- ","out",IF(V9=0,P9,IF(V9=" ----- ","out",P9+V9))))</f>
        <v>0</v>
      </c>
      <c r="Y9" s="285"/>
      <c r="Z9" s="65"/>
      <c r="AA9" s="65"/>
      <c r="AB9" s="151">
        <v>0</v>
      </c>
      <c r="AC9" s="64" t="str">
        <f t="shared" si="2"/>
        <v/>
      </c>
      <c r="AD9" s="185" t="str">
        <f t="shared" si="3"/>
        <v/>
      </c>
      <c r="AE9" s="143" t="str">
        <f t="shared" si="4"/>
        <v/>
      </c>
      <c r="AF9" s="168"/>
      <c r="AG9" s="63"/>
      <c r="AH9" s="63"/>
      <c r="AI9" s="67"/>
      <c r="AJ9" s="68" t="str">
        <f>IF(Paino1="","",IF(G9="M",500/(DATA!$E$24+DATA!$F$24*J9+DATA!$G$24*J9^2+DATA!$H$24*J9^3+DATA!$I$24*J9^4+DATA!$J$24*J9^5),500/(DATA!$E$25+DATA!$F$25*J9+DATA!$G$25*J9^2+DATA!$H$25*J9^3+DATA!$I$25*J9^4+DATA!$J$25*J9^5)))</f>
        <v/>
      </c>
      <c r="AK9" s="69" t="str">
        <f t="shared" si="5"/>
        <v/>
      </c>
      <c r="AL9" s="70"/>
      <c r="AM9" s="71"/>
      <c r="AN9" s="140" t="str">
        <f t="shared" ref="AN9:AN45" si="8">IF(AF9="","",IF(AF9=1,12,CHOOSE(AF9,12,9,8,7,6,5,4,3,2,1)))</f>
        <v/>
      </c>
    </row>
    <row r="10" spans="1:41" ht="15" customHeight="1">
      <c r="A10" s="259"/>
      <c r="B10" s="261"/>
      <c r="C10" s="260"/>
      <c r="D10" s="53"/>
      <c r="E10" s="54"/>
      <c r="F10" s="146">
        <f t="shared" si="6"/>
        <v>1</v>
      </c>
      <c r="G10" s="55" t="s">
        <v>1913</v>
      </c>
      <c r="H10" s="56">
        <v>1</v>
      </c>
      <c r="I10" s="280" t="s">
        <v>1915</v>
      </c>
      <c r="J10" s="191">
        <v>90.1</v>
      </c>
      <c r="K10" s="138" t="s">
        <v>1918</v>
      </c>
      <c r="L10" s="76" t="s">
        <v>1923</v>
      </c>
      <c r="M10" s="294">
        <v>80</v>
      </c>
      <c r="N10" s="296">
        <v>100</v>
      </c>
      <c r="O10" s="296">
        <v>110</v>
      </c>
      <c r="P10" s="149">
        <v>110</v>
      </c>
      <c r="Q10" s="62" t="e">
        <f>IF(Paino1="","",IF(_JK1=" ----- "," ----- ",IF(_JK1=0,,VLOOKUP(_JK1,_pai1,1))))</f>
        <v>#NAME?</v>
      </c>
      <c r="R10" s="77"/>
      <c r="S10" s="292">
        <v>70</v>
      </c>
      <c r="T10" s="298">
        <v>77.5</v>
      </c>
      <c r="U10" s="297">
        <v>80</v>
      </c>
      <c r="V10" s="151">
        <v>77.5</v>
      </c>
      <c r="W10" s="148" t="e">
        <f>IF(Paino1="","",IF(_PP1=" ----- "," ----- ",IF(_PP1=0,,VLOOKUP(_PP1,x,1))))</f>
        <v>#NAME?</v>
      </c>
      <c r="X10" s="284">
        <f>IF(P10="","",IF(P10=" ----- ","out",IF(V10=0,P10,IF(V10=" ----- ","out",P10+V10))))</f>
        <v>187.5</v>
      </c>
      <c r="Y10" s="304">
        <v>120</v>
      </c>
      <c r="Z10" s="307">
        <v>120</v>
      </c>
      <c r="AA10" s="305">
        <v>135</v>
      </c>
      <c r="AB10" s="151">
        <v>135</v>
      </c>
      <c r="AC10" s="64" t="e">
        <f>IF(Paino1="","",IF(_MV1=" ----- "," ----- ",IF(_MV1=0,,VLOOKUP(_MV1,x,1))))</f>
        <v>#NAME?</v>
      </c>
      <c r="AD10" s="185">
        <f>IF(Paino1="","",IF(_JK1=" ----- ","out",IF(_PP1=" ----- ","out",IF(_MV1=" ----- ","out",P10+V10+AB10))))</f>
        <v>322.5</v>
      </c>
      <c r="AE10" s="143">
        <f>IF(Paino1="","",IF(YHT1="out","",YHT1*Kerroin1))</f>
        <v>278.53263264792088</v>
      </c>
      <c r="AF10" s="168">
        <v>1</v>
      </c>
      <c r="AG10" s="63"/>
      <c r="AH10" s="63"/>
      <c r="AI10" s="67"/>
      <c r="AJ10" s="68">
        <f>IF(Paino1="","",IF(G10="M",500/(DATA!$E$24+DATA!$F$24*J10+DATA!$G$24*J10^2+DATA!$H$24*J10^3+DATA!$I$24*J10^4+DATA!$J$24*J10^5),500/(DATA!$E$25+DATA!$F$25*J10+DATA!$G$25*J10^2+DATA!$H$25*J10^3+DATA!$I$25*J10^4+DATA!$J$25*J10^5)))</f>
        <v>0.8636670779780492</v>
      </c>
      <c r="AK10" s="69">
        <f>IF(Paino1="","",IF(_JK1=" ----- ",1,IF(_PP1=" ----- ",2,IF(_MV1=" ----- ",3,P10+V10+AB10))))</f>
        <v>322.5</v>
      </c>
      <c r="AL10" s="70"/>
      <c r="AM10" s="71"/>
      <c r="AN10" s="140">
        <f t="shared" si="8"/>
        <v>12</v>
      </c>
    </row>
    <row r="11" spans="1:41" ht="15" customHeight="1">
      <c r="A11" s="266" t="str">
        <f>UPPER(IF(Order!F8&lt;&gt;"",IF(Order!E8&lt;99998,Order!D8,),))</f>
        <v>RYHMÄN LOPPU</v>
      </c>
      <c r="B11" s="267">
        <f>IF(Order!F8&lt;&gt;"",IF(Order!E8&lt;90000,Order!E8-Order!F8*1000,),)</f>
        <v>0</v>
      </c>
      <c r="C11" s="268">
        <f>IF(Order!F8&lt;&gt;"",IF(Order!E8&lt;90000,Order!A8,),)</f>
        <v>0</v>
      </c>
      <c r="D11" s="53"/>
      <c r="E11" s="54"/>
      <c r="F11" s="146">
        <f t="shared" si="6"/>
        <v>1</v>
      </c>
      <c r="G11" s="57" t="s">
        <v>1913</v>
      </c>
      <c r="H11" s="179">
        <v>2</v>
      </c>
      <c r="I11" s="281" t="s">
        <v>1914</v>
      </c>
      <c r="J11" s="192">
        <v>63.7</v>
      </c>
      <c r="K11" s="139" t="s">
        <v>1941</v>
      </c>
      <c r="L11" s="187" t="s">
        <v>1924</v>
      </c>
      <c r="M11" s="292">
        <v>65</v>
      </c>
      <c r="N11" s="295">
        <v>72.5</v>
      </c>
      <c r="O11" s="298">
        <v>72.5</v>
      </c>
      <c r="P11" s="189">
        <v>72.5</v>
      </c>
      <c r="Q11" s="62" t="e">
        <f>IF(Paino1="","",IF(_JK1=" ----- "," ----- ",IF(_JK1=0,,VLOOKUP(_JK1,_pai1,1))))</f>
        <v>#NAME?</v>
      </c>
      <c r="R11" s="63"/>
      <c r="S11" s="293">
        <v>35</v>
      </c>
      <c r="T11" s="297">
        <v>40</v>
      </c>
      <c r="U11" s="297">
        <v>40</v>
      </c>
      <c r="V11" s="151">
        <v>35</v>
      </c>
      <c r="W11" s="148" t="e">
        <f>IF(Paino1="","",IF(_PP1=" ----- "," ----- ",IF(_PP1=0,,VLOOKUP(_PP1,x,1))))</f>
        <v>#NAME?</v>
      </c>
      <c r="X11" s="182">
        <f>IF(P11="","",IF(P11=" ----- ","out",IF(V11=0,P11,IF(V11=" ----- ","out",P11+V11))))</f>
        <v>107.5</v>
      </c>
      <c r="Y11" s="306">
        <v>90</v>
      </c>
      <c r="Z11" s="304">
        <v>100</v>
      </c>
      <c r="AA11" s="305">
        <v>100</v>
      </c>
      <c r="AB11" s="151">
        <v>100</v>
      </c>
      <c r="AC11" s="64" t="e">
        <f>IF(Paino1="","",IF(_MV1=" ----- "," ----- ",IF(_MV1=0,,VLOOKUP(_MV1,x,1))))</f>
        <v>#NAME?</v>
      </c>
      <c r="AD11" s="185">
        <f>IF(Paino1="","",IF(_JK1=" ----- ","out",IF(_PP1=" ----- ","out",IF(_MV1=" ----- ","out",P11+V11+AB11))))</f>
        <v>207.5</v>
      </c>
      <c r="AE11" s="143">
        <f>IF(Paino1="","",IF(YHT1="out","",YHT1*Kerroin1))</f>
        <v>220.99636014005608</v>
      </c>
      <c r="AF11" s="168">
        <v>1</v>
      </c>
      <c r="AG11" s="66"/>
      <c r="AH11" s="63"/>
      <c r="AI11" s="73"/>
      <c r="AJ11" s="68">
        <f>IF(Paino1="","",IF(G11="M",500/(DATA!$E$24+DATA!$F$24*J11+DATA!$G$24*J11^2+DATA!$H$24*J11^3+DATA!$I$24*J11^4+DATA!$J$24*J11^5),500/(DATA!$E$25+DATA!$F$25*J11+DATA!$G$25*J11^2+DATA!$H$25*J11^3+DATA!$I$25*J11^4+DATA!$J$25*J11^5)))</f>
        <v>1.0650426994701498</v>
      </c>
      <c r="AK11" s="69">
        <f>IF(Paino1="","",IF(_JK1=" ----- ",1,IF(_PP1=" ----- ",2,IF(_MV1=" ----- ",3,P11+V11+AB11))))</f>
        <v>207.5</v>
      </c>
      <c r="AL11" s="70"/>
      <c r="AM11" s="71"/>
      <c r="AN11" s="140">
        <f t="shared" si="8"/>
        <v>12</v>
      </c>
    </row>
    <row r="12" spans="1:41" ht="15" customHeight="1">
      <c r="A12" s="269"/>
      <c r="B12" s="270"/>
      <c r="C12" s="268"/>
      <c r="D12" s="74" t="s">
        <v>370</v>
      </c>
      <c r="E12" s="54"/>
      <c r="F12" s="146">
        <f t="shared" si="6"/>
        <v>1</v>
      </c>
      <c r="G12" s="57" t="s">
        <v>1913</v>
      </c>
      <c r="H12" s="179">
        <v>4</v>
      </c>
      <c r="I12" s="281" t="s">
        <v>1916</v>
      </c>
      <c r="J12" s="192">
        <v>55</v>
      </c>
      <c r="K12" s="139" t="s">
        <v>1920</v>
      </c>
      <c r="L12" s="187" t="s">
        <v>1926</v>
      </c>
      <c r="M12" s="293">
        <v>75</v>
      </c>
      <c r="N12" s="293">
        <v>82.5</v>
      </c>
      <c r="O12" s="293">
        <v>87.5</v>
      </c>
      <c r="P12" s="149">
        <v>87.5</v>
      </c>
      <c r="Q12" s="62" t="e">
        <f>IF(Paino1="","",IF(_JK1=" ----- "," ----- ",IF(_JK1=0,,VLOOKUP(_JK1,_pai1,1))))</f>
        <v>#NAME?</v>
      </c>
      <c r="R12" s="63"/>
      <c r="S12" s="292">
        <v>50</v>
      </c>
      <c r="T12" s="292">
        <v>55</v>
      </c>
      <c r="U12" s="297">
        <v>59</v>
      </c>
      <c r="V12" s="151">
        <v>55</v>
      </c>
      <c r="W12" s="148" t="e">
        <f>IF(Paino1="","",IF(_PP1=" ----- "," ----- ",IF(_PP1=0,,VLOOKUP(_PP1,x,1))))</f>
        <v>#NAME?</v>
      </c>
      <c r="X12" s="182">
        <f>IF(P12="","",IF(P12=" ----- ","out",IF(V12=0,P12,IF(V12=" ----- ","out",P12+V12))))</f>
        <v>142.5</v>
      </c>
      <c r="Y12" s="305">
        <v>130</v>
      </c>
      <c r="Z12" s="305">
        <v>140</v>
      </c>
      <c r="AA12" s="305">
        <v>150</v>
      </c>
      <c r="AB12" s="151">
        <v>150</v>
      </c>
      <c r="AC12" s="64" t="e">
        <f>IF(Paino1="","",IF(_MV1=" ----- "," ----- ",IF(_MV1=0,,VLOOKUP(_MV1,x,1))))</f>
        <v>#NAME?</v>
      </c>
      <c r="AD12" s="185">
        <f>IF(Paino1="","",IF(_JK1=" ----- ","out",IF(_PP1=" ----- ","out",IF(_MV1=" ----- ","out",P12+V12+AB12))))</f>
        <v>292.5</v>
      </c>
      <c r="AE12" s="143">
        <f>IF(Paino1="","",IF(YHT1="out","",YHT1*Kerroin1))</f>
        <v>349.05171406574703</v>
      </c>
      <c r="AF12" s="168">
        <v>1</v>
      </c>
      <c r="AG12" s="66"/>
      <c r="AH12" s="66"/>
      <c r="AI12" s="121"/>
      <c r="AJ12" s="68">
        <f>IF(Paino1="","",IF(G12="M",500/(DATA!$E$24+DATA!$F$24*J12+DATA!$G$24*J12^2+DATA!$H$24*J12^3+DATA!$I$24*J12^4+DATA!$J$24*J12^5),500/(DATA!$E$25+DATA!$F$25*J12+DATA!$G$25*J12^2+DATA!$H$25*J12^3+DATA!$I$25*J12^4+DATA!$J$25*J12^5)))</f>
        <v>1.1933391933871693</v>
      </c>
      <c r="AK12" s="69">
        <f>IF(Paino1="","",IF(_JK1=" ----- ",1,IF(_PP1=" ----- ",2,IF(_MV1=" ----- ",3,P12+V12+AB12))))</f>
        <v>292.5</v>
      </c>
      <c r="AL12" s="70"/>
      <c r="AM12" s="71"/>
      <c r="AN12" s="140">
        <f t="shared" si="8"/>
        <v>12</v>
      </c>
    </row>
    <row r="13" spans="1:41" ht="15" customHeight="1">
      <c r="A13" s="266" t="str">
        <f>UPPER(IF(Order!F9&lt;&gt;"",IF(Order!E9&lt;99998,Order!D9,),))</f>
        <v/>
      </c>
      <c r="B13" s="267">
        <f>IF(Order!F9&lt;&gt;"",IF(Order!E9&lt;90000,Order!E9-Order!F9*1000,),)</f>
        <v>0</v>
      </c>
      <c r="C13" s="268">
        <f>IF(Order!F9&lt;&gt;"",IF(Order!E9&lt;90000,Order!A9,),)</f>
        <v>0</v>
      </c>
      <c r="D13" s="53"/>
      <c r="E13" s="75"/>
      <c r="F13" s="146">
        <f t="shared" si="6"/>
        <v>0</v>
      </c>
      <c r="G13" s="57" t="s">
        <v>1913</v>
      </c>
      <c r="H13" s="179">
        <v>3</v>
      </c>
      <c r="I13" s="281" t="s">
        <v>1916</v>
      </c>
      <c r="J13" s="192"/>
      <c r="K13" s="139" t="s">
        <v>1919</v>
      </c>
      <c r="L13" s="187" t="s">
        <v>1925</v>
      </c>
      <c r="M13" s="297"/>
      <c r="N13" s="297"/>
      <c r="O13" s="297"/>
      <c r="P13" s="149" t="s">
        <v>1943</v>
      </c>
      <c r="Q13" s="62" t="str">
        <f>IF(Paino1="","",IF(_JK1=" ----- "," ----- ",IF(_JK1=0,,VLOOKUP(_JK1,_pai1,1))))</f>
        <v/>
      </c>
      <c r="R13" s="77"/>
      <c r="S13" s="297"/>
      <c r="T13" s="297"/>
      <c r="U13" s="297"/>
      <c r="V13" s="151" t="s">
        <v>1943</v>
      </c>
      <c r="W13" s="148" t="str">
        <f>IF(Paino1="","",IF(_PP1=" ----- "," ----- ",IF(_PP1=0,,VLOOKUP(_PP1,x,1))))</f>
        <v/>
      </c>
      <c r="X13" s="182" t="str">
        <f>IF(P13="","",IF(P13=" ----- ","out",IF(V13=0,P13,IF(V13=" ----- ","out",P13+V13))))</f>
        <v>out</v>
      </c>
      <c r="Y13" s="304"/>
      <c r="Z13" s="304"/>
      <c r="AA13" s="304"/>
      <c r="AB13" s="151" t="s">
        <v>1943</v>
      </c>
      <c r="AC13" s="64" t="str">
        <f>IF(Paino1="","",IF(_MV1=" ----- "," ----- ",IF(_MV1=0,,VLOOKUP(_MV1,x,1))))</f>
        <v/>
      </c>
      <c r="AD13" s="185" t="str">
        <f>IF(Paino1="","",IF(_JK1=" ----- ","out",IF(_PP1=" ----- ","out",IF(_MV1=" ----- ","out",P13+V13+AB13))))</f>
        <v/>
      </c>
      <c r="AE13" s="143" t="str">
        <f>IF(Paino1="","",IF(YHT1="out","",YHT1*Kerroin1))</f>
        <v/>
      </c>
      <c r="AF13" s="168"/>
      <c r="AG13" s="66"/>
      <c r="AH13" s="66"/>
      <c r="AI13" s="78"/>
      <c r="AJ13" s="68" t="str">
        <f>IF(Paino1="","",IF(G13="M",500/(DATA!$E$24+DATA!$F$24*J13+DATA!$G$24*J13^2+DATA!$H$24*J13^3+DATA!$I$24*J13^4+DATA!$J$24*J13^5),500/(DATA!$E$25+DATA!$F$25*J13+DATA!$G$25*J13^2+DATA!$H$25*J13^3+DATA!$I$25*J13^4+DATA!$J$25*J13^5)))</f>
        <v/>
      </c>
      <c r="AK13" s="69" t="str">
        <f>IF(Paino1="","",IF(_JK1=" ----- ",1,IF(_PP1=" ----- ",2,IF(_MV1=" ----- ",3,P13+V13+AB13))))</f>
        <v/>
      </c>
      <c r="AL13" s="70"/>
      <c r="AM13" s="71"/>
      <c r="AN13" s="140" t="str">
        <f t="shared" si="8"/>
        <v/>
      </c>
    </row>
    <row r="14" spans="1:41" ht="15" customHeight="1">
      <c r="A14" s="266" t="str">
        <f>UPPER(IF(Order!F10&lt;&gt;"",IF(Order!E10&lt;99998,Order!D10,),))</f>
        <v/>
      </c>
      <c r="B14" s="267">
        <f>IF(Order!F10&lt;&gt;"",IF(Order!E10&lt;90000,Order!E10-Order!F10*1000,),)</f>
        <v>0</v>
      </c>
      <c r="C14" s="268">
        <f>IF(Order!F10&lt;&gt;"",IF(Order!E10&lt;90000,Order!A10,),)</f>
        <v>0</v>
      </c>
      <c r="D14" s="79">
        <f>IF(Order!F8&lt;&gt;"",IF(Order!E8&lt;99998,Order!A8,),)</f>
        <v>0</v>
      </c>
      <c r="E14" s="54"/>
      <c r="F14" s="146">
        <f t="shared" si="6"/>
        <v>1</v>
      </c>
      <c r="G14" s="57" t="s">
        <v>1575</v>
      </c>
      <c r="H14" s="179">
        <v>5</v>
      </c>
      <c r="I14" s="281" t="s">
        <v>1917</v>
      </c>
      <c r="J14" s="192">
        <v>68.900000000000006</v>
      </c>
      <c r="K14" s="139" t="s">
        <v>1921</v>
      </c>
      <c r="L14" s="176" t="s">
        <v>1927</v>
      </c>
      <c r="M14" s="292">
        <v>125</v>
      </c>
      <c r="N14" s="297">
        <v>135</v>
      </c>
      <c r="O14" s="292">
        <v>135</v>
      </c>
      <c r="P14" s="149">
        <v>135</v>
      </c>
      <c r="Q14" s="62" t="e">
        <f t="shared" si="0"/>
        <v>#NAME?</v>
      </c>
      <c r="R14" s="63"/>
      <c r="S14" s="292">
        <v>60</v>
      </c>
      <c r="T14" s="292">
        <v>65</v>
      </c>
      <c r="U14" s="297"/>
      <c r="V14" s="151">
        <v>65</v>
      </c>
      <c r="W14" s="148" t="e">
        <f t="shared" si="1"/>
        <v>#NAME?</v>
      </c>
      <c r="X14" s="182">
        <f t="shared" ref="X14:X24" si="9">IF(P14="","",IF(P14=" ----- ","out",IF(V14=0,P14,IF(V14=" ----- ","out",P14+V14))))</f>
        <v>200</v>
      </c>
      <c r="Y14" s="305">
        <v>160</v>
      </c>
      <c r="Z14" s="305">
        <v>170</v>
      </c>
      <c r="AA14" s="305">
        <v>180</v>
      </c>
      <c r="AB14" s="151">
        <v>180</v>
      </c>
      <c r="AC14" s="64" t="e">
        <f t="shared" si="2"/>
        <v>#NAME?</v>
      </c>
      <c r="AD14" s="185">
        <f t="shared" ref="AD14:AD24" si="10">IF(Paino1="","",IF(_JK1=" ----- ","out",IF(_PP1=" ----- ","out",IF(_MV1=" ----- ","out",P14+V14+AB14))))</f>
        <v>380</v>
      </c>
      <c r="AE14" s="143">
        <f t="shared" ref="AE14:AE24" si="11">IF(Paino1="","",IF(YHT1="out","",YHT1*Kerroin1))</f>
        <v>288.27227940014581</v>
      </c>
      <c r="AF14" s="168">
        <v>1</v>
      </c>
      <c r="AG14" s="63"/>
      <c r="AH14" s="63"/>
      <c r="AI14" s="73"/>
      <c r="AJ14" s="68">
        <f>IF(Paino1="","",IF(G14="M",500/(DATA!$E$24+DATA!$F$24*J14+DATA!$G$24*J14^2+DATA!$H$24*J14^3+DATA!$I$24*J14^4+DATA!$J$24*J14^5),500/(DATA!$E$25+DATA!$F$25*J14+DATA!$G$25*J14^2+DATA!$H$25*J14^3+DATA!$I$25*J14^4+DATA!$J$25*J14^5)))</f>
        <v>0.75861126157933101</v>
      </c>
      <c r="AK14" s="69">
        <f t="shared" ref="AK14:AK26" si="12">IF(Paino1="","",IF(_JK1=" ----- ",1,IF(_PP1=" ----- ",2,IF(_MV1=" ----- ",3,P14+V14+AB14))))</f>
        <v>380</v>
      </c>
      <c r="AL14" s="70"/>
      <c r="AM14" s="71"/>
      <c r="AN14" s="140">
        <f t="shared" si="8"/>
        <v>12</v>
      </c>
    </row>
    <row r="15" spans="1:41" ht="15" customHeight="1">
      <c r="A15" s="266" t="str">
        <f>UPPER(IF(Order!F11&lt;&gt;"",IF(Order!E11&lt;99998,Order!D11,),))</f>
        <v/>
      </c>
      <c r="B15" s="267">
        <f>IF(Order!F11&lt;&gt;"",IF(Order!E11&lt;90000,Order!E11-Order!F11*1000,),)</f>
        <v>0</v>
      </c>
      <c r="C15" s="268">
        <f>IF(Order!F11&lt;&gt;"",IF(Order!E11&lt;90000,Order!A11,),)</f>
        <v>0</v>
      </c>
      <c r="D15" s="79"/>
      <c r="E15" s="54"/>
      <c r="F15" s="146">
        <f t="shared" si="6"/>
        <v>1</v>
      </c>
      <c r="G15" s="57" t="s">
        <v>1575</v>
      </c>
      <c r="H15" s="179">
        <v>6</v>
      </c>
      <c r="I15" s="281" t="s">
        <v>793</v>
      </c>
      <c r="J15" s="192">
        <v>92.15</v>
      </c>
      <c r="K15" s="139" t="s">
        <v>1922</v>
      </c>
      <c r="L15" s="176" t="s">
        <v>1924</v>
      </c>
      <c r="M15" s="292">
        <v>160</v>
      </c>
      <c r="N15" s="292">
        <v>170</v>
      </c>
      <c r="O15" s="292">
        <v>178</v>
      </c>
      <c r="P15" s="149">
        <v>178</v>
      </c>
      <c r="Q15" s="62" t="e">
        <f>IF(Paino1="","",IF(_JK1=" ----- "," ----- ",IF(_JK1=0,,VLOOKUP(_JK1,_pai1,1))))</f>
        <v>#NAME?</v>
      </c>
      <c r="R15" s="63"/>
      <c r="S15" s="292">
        <v>130</v>
      </c>
      <c r="T15" s="297">
        <v>140</v>
      </c>
      <c r="U15" s="297">
        <v>140</v>
      </c>
      <c r="V15" s="151">
        <v>130</v>
      </c>
      <c r="W15" s="148" t="e">
        <f>IF(Paino1="","",IF(_PP1=" ----- "," ----- ",IF(_PP1=0,,VLOOKUP(_PP1,x,1))))</f>
        <v>#NAME?</v>
      </c>
      <c r="X15" s="182">
        <f>IF(P15="","",IF(P15=" ----- ","out",IF(V15=0,P15,IF(V15=" ----- ","out",P15+V15))))</f>
        <v>308</v>
      </c>
      <c r="Y15" s="305">
        <v>180</v>
      </c>
      <c r="Z15" s="305">
        <v>195</v>
      </c>
      <c r="AA15" s="305">
        <v>205</v>
      </c>
      <c r="AB15" s="151">
        <v>205</v>
      </c>
      <c r="AC15" s="64" t="e">
        <f>IF(Paino1="","",IF(_MV1=" ----- "," ----- ",IF(_MV1=0,,VLOOKUP(_MV1,x,1))))</f>
        <v>#NAME?</v>
      </c>
      <c r="AD15" s="185">
        <f>IF(Paino1="","",IF(_JK1=" ----- ","out",IF(_PP1=" ----- ","out",IF(_MV1=" ----- ","out",P15+V15+AB15))))</f>
        <v>513</v>
      </c>
      <c r="AE15" s="143">
        <f>IF(Paino1="","",IF(YHT1="out","",YHT1*Kerroin1))</f>
        <v>323.68230180560511</v>
      </c>
      <c r="AF15" s="168">
        <v>1</v>
      </c>
      <c r="AG15" s="63"/>
      <c r="AH15" s="63"/>
      <c r="AI15" s="67"/>
      <c r="AJ15" s="68">
        <f>IF(Paino1="","",IF(G15="M",500/(DATA!$E$24+DATA!$F$24*J15+DATA!$G$24*J15^2+DATA!$H$24*J15^3+DATA!$I$24*J15^4+DATA!$J$24*J15^5),500/(DATA!$E$25+DATA!$F$25*J15+DATA!$G$25*J15^2+DATA!$H$25*J15^3+DATA!$I$25*J15^4+DATA!$J$25*J15^5)))</f>
        <v>0.63095965264250509</v>
      </c>
      <c r="AK15" s="69">
        <f>IF(Paino1="","",IF(_JK1=" ----- ",1,IF(_PP1=" ----- ",2,IF(_MV1=" ----- ",3,P15+V15+AB15))))</f>
        <v>513</v>
      </c>
      <c r="AL15" s="70"/>
      <c r="AM15" s="71"/>
      <c r="AN15" s="140">
        <f t="shared" si="8"/>
        <v>12</v>
      </c>
    </row>
    <row r="16" spans="1:41" ht="15" customHeight="1">
      <c r="A16" s="266" t="str">
        <f>UPPER(IF(Order!F12&lt;&gt;"",IF(Order!E12&lt;99998,Order!D12,),))</f>
        <v/>
      </c>
      <c r="B16" s="267">
        <f>IF(Order!F12&lt;&gt;"",IF(Order!E12&lt;90000,Order!E12-Order!F12*1000,),)</f>
        <v>0</v>
      </c>
      <c r="C16" s="268">
        <f>IF(Order!F12&lt;&gt;"",IF(Order!E12&lt;90000,Order!A12,),)</f>
        <v>0</v>
      </c>
      <c r="D16" s="79">
        <f>IF(Order!F9&lt;&gt;"",IF(Order!E9&lt;99998,Order!A9,),)</f>
        <v>0</v>
      </c>
      <c r="E16" s="54"/>
      <c r="F16" s="146">
        <f t="shared" si="6"/>
        <v>0</v>
      </c>
      <c r="G16" s="57"/>
      <c r="H16" s="179"/>
      <c r="I16" s="281"/>
      <c r="J16" s="192"/>
      <c r="K16" s="139"/>
      <c r="L16" s="176"/>
      <c r="M16" s="61"/>
      <c r="N16" s="61"/>
      <c r="O16" s="61"/>
      <c r="P16" s="149">
        <v>0</v>
      </c>
      <c r="Q16" s="62" t="str">
        <f>IF(Paino1="","",IF(_JK1=" ----- "," ----- ",IF(_JK1=0,,VLOOKUP(_JK1,_pai1,1))))</f>
        <v/>
      </c>
      <c r="R16" s="63"/>
      <c r="S16" s="61"/>
      <c r="T16" s="61"/>
      <c r="U16" s="61"/>
      <c r="V16" s="151">
        <v>0</v>
      </c>
      <c r="W16" s="148" t="str">
        <f>IF(Paino1="","",IF(_PP1=" ----- "," ----- ",IF(_PP1=0,,VLOOKUP(_PP1,x,1))))</f>
        <v/>
      </c>
      <c r="X16" s="182">
        <f>IF(P16="","",IF(P16=" ----- ","out",IF(V16=0,P16,IF(V16=" ----- ","out",P16+V16))))</f>
        <v>0</v>
      </c>
      <c r="Y16" s="65"/>
      <c r="Z16" s="65"/>
      <c r="AA16" s="65"/>
      <c r="AB16" s="151">
        <v>0</v>
      </c>
      <c r="AC16" s="64" t="str">
        <f>IF(Paino1="","",IF(_MV1=" ----- "," ----- ",IF(_MV1=0,,VLOOKUP(_MV1,x,1))))</f>
        <v/>
      </c>
      <c r="AD16" s="185" t="str">
        <f>IF(Paino1="","",IF(_JK1=" ----- ","out",IF(_PP1=" ----- ","out",IF(_MV1=" ----- ","out",P16+V16+AB16))))</f>
        <v/>
      </c>
      <c r="AE16" s="143" t="str">
        <f>IF(Paino1="","",IF(YHT1="out","",YHT1*Kerroin1))</f>
        <v/>
      </c>
      <c r="AF16" s="168"/>
      <c r="AG16" s="63"/>
      <c r="AH16" s="63"/>
      <c r="AI16" s="67"/>
      <c r="AJ16" s="68" t="str">
        <f>IF(Paino1="","",IF(G16="M",500/(DATA!$E$24+DATA!$F$24*J16+DATA!$G$24*J16^2+DATA!$H$24*J16^3+DATA!$I$24*J16^4+DATA!$J$24*J16^5),500/(DATA!$E$25+DATA!$F$25*J16+DATA!$G$25*J16^2+DATA!$H$25*J16^3+DATA!$I$25*J16^4+DATA!$J$25*J16^5)))</f>
        <v/>
      </c>
      <c r="AK16" s="69" t="str">
        <f>IF(Paino1="","",IF(_JK1=" ----- ",1,IF(_PP1=" ----- ",2,IF(_MV1=" ----- ",3,P16+V16+AB16))))</f>
        <v/>
      </c>
      <c r="AL16" s="70"/>
      <c r="AM16" s="71"/>
      <c r="AN16" s="140" t="str">
        <f t="shared" si="8"/>
        <v/>
      </c>
    </row>
    <row r="17" spans="1:40" ht="15" customHeight="1">
      <c r="A17" s="266" t="str">
        <f>UPPER(IF(Order!F13&lt;&gt;"",IF(Order!E13&lt;99998,Order!D13,),))</f>
        <v/>
      </c>
      <c r="B17" s="267">
        <f>IF(Order!F13&lt;&gt;"",IF(Order!E13&lt;90000,Order!E13-Order!F13*1000,),)</f>
        <v>0</v>
      </c>
      <c r="C17" s="268">
        <f>IF(Order!F13&lt;&gt;"",IF(Order!E13&lt;90000,Order!A13,),)</f>
        <v>0</v>
      </c>
      <c r="D17" s="79">
        <f>IF(Order!F10&lt;&gt;"",IF(Order!E10&lt;99998,Order!A10,),)</f>
        <v>0</v>
      </c>
      <c r="E17" s="54"/>
      <c r="F17" s="146">
        <f t="shared" si="6"/>
        <v>0</v>
      </c>
      <c r="G17" s="286"/>
      <c r="H17" s="287"/>
      <c r="I17" s="288"/>
      <c r="J17" s="289"/>
      <c r="K17" s="290"/>
      <c r="L17" s="291"/>
      <c r="M17" s="61"/>
      <c r="N17" s="61"/>
      <c r="O17" s="61"/>
      <c r="P17" s="149">
        <v>0</v>
      </c>
      <c r="Q17" s="62" t="str">
        <f t="shared" si="0"/>
        <v/>
      </c>
      <c r="R17" s="63"/>
      <c r="S17" s="61"/>
      <c r="T17" s="61"/>
      <c r="U17" s="61"/>
      <c r="V17" s="151">
        <v>0</v>
      </c>
      <c r="W17" s="148" t="str">
        <f t="shared" si="1"/>
        <v/>
      </c>
      <c r="X17" s="182">
        <f t="shared" si="9"/>
        <v>0</v>
      </c>
      <c r="Y17" s="65"/>
      <c r="Z17" s="65"/>
      <c r="AA17" s="65"/>
      <c r="AB17" s="151">
        <v>0</v>
      </c>
      <c r="AC17" s="64" t="str">
        <f t="shared" si="2"/>
        <v/>
      </c>
      <c r="AD17" s="185" t="str">
        <f t="shared" si="10"/>
        <v/>
      </c>
      <c r="AE17" s="143" t="str">
        <f t="shared" si="11"/>
        <v/>
      </c>
      <c r="AF17" s="168"/>
      <c r="AG17" s="63"/>
      <c r="AH17" s="63"/>
      <c r="AI17" s="73"/>
      <c r="AJ17" s="68" t="str">
        <f>IF(Paino1="","",IF(G17="M",500/(DATA!$E$24+DATA!$F$24*J17+DATA!$G$24*J17^2+DATA!$H$24*J17^3+DATA!$I$24*J17^4+DATA!$J$24*J17^5),500/(DATA!$E$25+DATA!$F$25*J17+DATA!$G$25*J17^2+DATA!$H$25*J17^3+DATA!$I$25*J17^4+DATA!$J$25*J17^5)))</f>
        <v/>
      </c>
      <c r="AK17" s="69" t="str">
        <f t="shared" si="12"/>
        <v/>
      </c>
      <c r="AL17" s="70"/>
      <c r="AM17" s="71"/>
      <c r="AN17" s="140" t="str">
        <f t="shared" si="8"/>
        <v/>
      </c>
    </row>
    <row r="18" spans="1:40" ht="15" customHeight="1">
      <c r="A18" s="271" t="str">
        <f>UPPER(IF(Order!F14&lt;&gt;"",IF(Order!E14&lt;99998,Order!D14,),))</f>
        <v/>
      </c>
      <c r="B18" s="267">
        <f>IF(Order!F14&lt;&gt;"",IF(Order!E14&lt;90000,Order!E14-Order!F14*1000,),)</f>
        <v>0</v>
      </c>
      <c r="C18" s="268">
        <f>IF(Order!F14&lt;&gt;"",IF(Order!E14&lt;90000,Order!A14,),)</f>
        <v>0</v>
      </c>
      <c r="D18" s="79">
        <f>IF(Order!F11&lt;&gt;"",IF(Order!E11&lt;99998,Order!A11,),)</f>
        <v>0</v>
      </c>
      <c r="E18" s="54"/>
      <c r="F18" s="146">
        <f t="shared" si="6"/>
        <v>0</v>
      </c>
      <c r="G18" s="57"/>
      <c r="H18" s="179"/>
      <c r="I18" s="281"/>
      <c r="J18" s="192"/>
      <c r="K18" s="139"/>
      <c r="L18" s="176"/>
      <c r="M18" s="61"/>
      <c r="N18" s="61"/>
      <c r="O18" s="61"/>
      <c r="P18" s="149">
        <v>0</v>
      </c>
      <c r="Q18" s="62" t="str">
        <f>IF(Paino1="","",IF(_JK1=" ----- "," ----- ",IF(_JK1=0,,VLOOKUP(_JK1,_pai1,1))))</f>
        <v/>
      </c>
      <c r="R18" s="63"/>
      <c r="S18" s="61"/>
      <c r="T18" s="61"/>
      <c r="U18" s="61"/>
      <c r="V18" s="151">
        <v>0</v>
      </c>
      <c r="W18" s="148" t="str">
        <f>IF(Paino1="","",IF(_PP1=" ----- "," ----- ",IF(_PP1=0,,VLOOKUP(_PP1,x,1))))</f>
        <v/>
      </c>
      <c r="X18" s="182">
        <f>IF(P18="","",IF(P18=" ----- ","out",IF(V18=0,P18,IF(V18=" ----- ","out",P18+V18))))</f>
        <v>0</v>
      </c>
      <c r="Y18" s="65"/>
      <c r="Z18" s="65"/>
      <c r="AA18" s="65"/>
      <c r="AB18" s="151">
        <v>0</v>
      </c>
      <c r="AC18" s="64" t="str">
        <f>IF(Paino1="","",IF(_MV1=" ----- "," ----- ",IF(_MV1=0,,VLOOKUP(_MV1,x,1))))</f>
        <v/>
      </c>
      <c r="AD18" s="185" t="str">
        <f>IF(Paino1="","",IF(_JK1=" ----- ","out",IF(_PP1=" ----- ","out",IF(_MV1=" ----- ","out",P18+V18+AB18))))</f>
        <v/>
      </c>
      <c r="AE18" s="143" t="str">
        <f>IF(Paino1="","",IF(YHT1="out","",YHT1*Kerroin1))</f>
        <v/>
      </c>
      <c r="AF18" s="168"/>
      <c r="AG18" s="66"/>
      <c r="AH18" s="63"/>
      <c r="AI18" s="67"/>
      <c r="AJ18" s="68" t="str">
        <f>IF(Paino1="","",IF(G18="M",500/(DATA!$E$24+DATA!$F$24*J18+DATA!$G$24*J18^2+DATA!$H$24*J18^3+DATA!$I$24*J18^4+DATA!$J$24*J18^5),500/(DATA!$E$25+DATA!$F$25*J18+DATA!$G$25*J18^2+DATA!$H$25*J18^3+DATA!$I$25*J18^4+DATA!$J$25*J18^5)))</f>
        <v/>
      </c>
      <c r="AK18" s="69" t="str">
        <f>IF(Paino1="","",IF(_JK1=" ----- ",1,IF(_PP1=" ----- ",2,IF(_MV1=" ----- ",3,P18+V18+AB18))))</f>
        <v/>
      </c>
      <c r="AL18" s="70"/>
      <c r="AM18" s="71"/>
      <c r="AN18" s="140" t="str">
        <f t="shared" si="8"/>
        <v/>
      </c>
    </row>
    <row r="19" spans="1:40" ht="15" customHeight="1">
      <c r="A19" s="271" t="str">
        <f>UPPER(IF(Order!F15&lt;&gt;"",IF(Order!E15&lt;99998,Order!D15,),))</f>
        <v/>
      </c>
      <c r="B19" s="267">
        <f>IF(Order!F15&lt;&gt;"",IF(Order!E15&lt;90000,Order!E15-Order!F15*1000,),)</f>
        <v>0</v>
      </c>
      <c r="C19" s="268">
        <f>IF(Order!F15&lt;&gt;"",IF(Order!E15&lt;90000,Order!A15,),)</f>
        <v>0</v>
      </c>
      <c r="D19" s="79">
        <f>IF(Order!F12&lt;&gt;"",IF(Order!E12&lt;99998,Order!A12,),)</f>
        <v>0</v>
      </c>
      <c r="E19" s="54"/>
      <c r="F19" s="146">
        <f t="shared" si="6"/>
        <v>0</v>
      </c>
      <c r="G19" s="57"/>
      <c r="H19" s="179"/>
      <c r="I19" s="281"/>
      <c r="J19" s="192"/>
      <c r="K19" s="139" t="s">
        <v>1928</v>
      </c>
      <c r="L19" s="176"/>
      <c r="M19" s="61"/>
      <c r="N19" s="61"/>
      <c r="O19" s="61"/>
      <c r="P19" s="149">
        <v>0</v>
      </c>
      <c r="Q19" s="62" t="str">
        <f>IF(Paino1="","",IF(_JK1=" ----- "," ----- ",IF(_JK1=0,,VLOOKUP(_JK1,_pai1,1))))</f>
        <v/>
      </c>
      <c r="R19" s="66"/>
      <c r="S19" s="61"/>
      <c r="T19" s="61"/>
      <c r="U19" s="61"/>
      <c r="V19" s="151">
        <v>0</v>
      </c>
      <c r="W19" s="148" t="str">
        <f>IF(Paino1="","",IF(_PP1=" ----- "," ----- ",IF(_PP1=0,,VLOOKUP(_PP1,x,1))))</f>
        <v/>
      </c>
      <c r="X19" s="182">
        <f>IF(P19="","",IF(P19=" ----- ","out",IF(V19=0,P19,IF(V19=" ----- ","out",P19+V19))))</f>
        <v>0</v>
      </c>
      <c r="Y19" s="65"/>
      <c r="Z19" s="65"/>
      <c r="AA19" s="65"/>
      <c r="AB19" s="151">
        <v>0</v>
      </c>
      <c r="AC19" s="64" t="str">
        <f>IF(Paino1="","",IF(_MV1=" ----- "," ----- ",IF(_MV1=0,,VLOOKUP(_MV1,x,1))))</f>
        <v/>
      </c>
      <c r="AD19" s="185" t="str">
        <f>IF(Paino1="","",IF(_JK1=" ----- ","out",IF(_PP1=" ----- ","out",IF(_MV1=" ----- ","out",P19+V19+AB19))))</f>
        <v/>
      </c>
      <c r="AE19" s="143" t="str">
        <f>IF(Paino1="","",IF(YHT1="out","",YHT1*Kerroin1))</f>
        <v/>
      </c>
      <c r="AF19" s="168"/>
      <c r="AG19" s="63"/>
      <c r="AH19" s="63"/>
      <c r="AI19" s="67"/>
      <c r="AJ19" s="68" t="str">
        <f>IF(Paino1="","",IF(G19="M",500/(DATA!$E$24+DATA!$F$24*J19+DATA!$G$24*J19^2+DATA!$H$24*J19^3+DATA!$I$24*J19^4+DATA!$J$24*J19^5),500/(DATA!$E$25+DATA!$F$25*J19+DATA!$G$25*J19^2+DATA!$H$25*J19^3+DATA!$I$25*J19^4+DATA!$J$25*J19^5)))</f>
        <v/>
      </c>
      <c r="AK19" s="69" t="str">
        <f>IF(Paino1="","",IF(_JK1=" ----- ",1,IF(_PP1=" ----- ",2,IF(_MV1=" ----- ",3,P19+V19+AB19))))</f>
        <v/>
      </c>
      <c r="AL19" s="70"/>
      <c r="AM19" s="71"/>
      <c r="AN19" s="140" t="str">
        <f t="shared" si="8"/>
        <v/>
      </c>
    </row>
    <row r="20" spans="1:40" ht="15" customHeight="1">
      <c r="A20" s="271" t="str">
        <f>UPPER(IF(Order!F16&lt;&gt;"",IF(Order!E16&lt;99998,Order!D16,),))</f>
        <v/>
      </c>
      <c r="B20" s="267">
        <f>IF(Order!F16&lt;&gt;"",IF(Order!E16&lt;90000,Order!E16-Order!F16*1000,),)</f>
        <v>0</v>
      </c>
      <c r="C20" s="268">
        <f>IF(Order!F16&lt;&gt;"",IF(Order!E16&lt;90000,Order!A16,),)</f>
        <v>0</v>
      </c>
      <c r="D20" s="79">
        <f>IF(Order!F13&lt;&gt;"",IF(Order!E13&lt;99998,Order!A13,),)</f>
        <v>0</v>
      </c>
      <c r="E20" s="54"/>
      <c r="F20" s="146">
        <f t="shared" si="6"/>
        <v>0</v>
      </c>
      <c r="G20" s="57"/>
      <c r="H20" s="179"/>
      <c r="I20" s="281"/>
      <c r="J20" s="192"/>
      <c r="K20" s="139"/>
      <c r="L20" s="176"/>
      <c r="M20" s="72"/>
      <c r="N20" s="61"/>
      <c r="O20" s="61"/>
      <c r="P20" s="149">
        <v>0</v>
      </c>
      <c r="Q20" s="62" t="str">
        <f t="shared" si="0"/>
        <v/>
      </c>
      <c r="R20" s="63"/>
      <c r="S20" s="61"/>
      <c r="T20" s="61"/>
      <c r="U20" s="61"/>
      <c r="V20" s="151">
        <v>0</v>
      </c>
      <c r="W20" s="148" t="str">
        <f t="shared" si="1"/>
        <v/>
      </c>
      <c r="X20" s="182">
        <f t="shared" si="9"/>
        <v>0</v>
      </c>
      <c r="Y20" s="65"/>
      <c r="Z20" s="285"/>
      <c r="AA20" s="65"/>
      <c r="AB20" s="151">
        <v>0</v>
      </c>
      <c r="AC20" s="64" t="str">
        <f t="shared" si="2"/>
        <v/>
      </c>
      <c r="AD20" s="185" t="str">
        <f t="shared" si="10"/>
        <v/>
      </c>
      <c r="AE20" s="143" t="str">
        <f t="shared" si="11"/>
        <v/>
      </c>
      <c r="AF20" s="168"/>
      <c r="AG20" s="63"/>
      <c r="AH20" s="63"/>
      <c r="AI20" s="67"/>
      <c r="AJ20" s="68" t="str">
        <f>IF(Paino1="","",IF(G20="M",500/(DATA!$E$24+DATA!$F$24*J20+DATA!$G$24*J20^2+DATA!$H$24*J20^3+DATA!$I$24*J20^4+DATA!$J$24*J20^5),500/(DATA!$E$25+DATA!$F$25*J20+DATA!$G$25*J20^2+DATA!$H$25*J20^3+DATA!$I$25*J20^4+DATA!$J$25*J20^5)))</f>
        <v/>
      </c>
      <c r="AK20" s="69" t="str">
        <f t="shared" si="12"/>
        <v/>
      </c>
      <c r="AL20" s="70"/>
      <c r="AM20" s="71"/>
      <c r="AN20" s="140" t="str">
        <f t="shared" si="8"/>
        <v/>
      </c>
    </row>
    <row r="21" spans="1:40" ht="15" customHeight="1">
      <c r="A21" s="272"/>
      <c r="B21" s="261"/>
      <c r="C21" s="262"/>
      <c r="D21" s="79">
        <f>IF(Order!F14&lt;&gt;"",IF(Order!E14&lt;99998,Order!A14,),)</f>
        <v>0</v>
      </c>
      <c r="E21" s="54"/>
      <c r="F21" s="146">
        <f t="shared" si="6"/>
        <v>1</v>
      </c>
      <c r="G21" s="57" t="s">
        <v>1575</v>
      </c>
      <c r="H21" s="179">
        <v>7</v>
      </c>
      <c r="I21" s="281" t="s">
        <v>793</v>
      </c>
      <c r="J21" s="192">
        <v>86.85</v>
      </c>
      <c r="K21" s="139" t="s">
        <v>1931</v>
      </c>
      <c r="L21" s="187" t="s">
        <v>1940</v>
      </c>
      <c r="M21" s="292">
        <v>170</v>
      </c>
      <c r="N21" s="298">
        <v>180</v>
      </c>
      <c r="O21" s="292">
        <v>185</v>
      </c>
      <c r="P21" s="149">
        <v>185</v>
      </c>
      <c r="Q21" s="62" t="e">
        <f>IF(Paino1="","",IF(_JK1=" ----- "," ----- ",IF(_JK1=0,,VLOOKUP(_JK1,_pai1,1))))</f>
        <v>#NAME?</v>
      </c>
      <c r="R21" s="63"/>
      <c r="S21" s="292">
        <v>120</v>
      </c>
      <c r="T21" s="297">
        <v>125</v>
      </c>
      <c r="U21" s="297">
        <v>125</v>
      </c>
      <c r="V21" s="151">
        <v>120</v>
      </c>
      <c r="W21" s="148" t="e">
        <f>IF(Paino1="","",IF(_PP1=" ----- "," ----- ",IF(_PP1=0,,VLOOKUP(_PP1,x,1))))</f>
        <v>#NAME?</v>
      </c>
      <c r="X21" s="182">
        <f>IF(P21="","",IF(P21=" ----- ","out",IF(V21=0,P21,IF(V21=" ----- ","out",P21+V21))))</f>
        <v>305</v>
      </c>
      <c r="Y21" s="310">
        <v>195</v>
      </c>
      <c r="Z21" s="305">
        <v>207.5</v>
      </c>
      <c r="AA21" s="307">
        <v>215</v>
      </c>
      <c r="AB21" s="151">
        <v>215</v>
      </c>
      <c r="AC21" s="64" t="e">
        <f>IF(Paino1="","",IF(_MV1=" ----- "," ----- ",IF(_MV1=0,,VLOOKUP(_MV1,x,1))))</f>
        <v>#NAME?</v>
      </c>
      <c r="AD21" s="185">
        <f>IF(Paino1="","",IF(_JK1=" ----- ","out",IF(_PP1=" ----- ","out",IF(_MV1=" ----- ","out",P21+V21+AB21))))</f>
        <v>520</v>
      </c>
      <c r="AE21" s="143">
        <f>IF(Paino1="","",IF(YHT1="out","",YHT1*Kerroin1))</f>
        <v>338.25713400937735</v>
      </c>
      <c r="AF21" s="168">
        <v>1</v>
      </c>
      <c r="AG21" s="63"/>
      <c r="AH21" s="63"/>
      <c r="AI21" s="67"/>
      <c r="AJ21" s="68">
        <f>IF(Paino1="","",IF(G21="M",500/(DATA!$E$24+DATA!$F$24*J21+DATA!$G$24*J21^2+DATA!$H$24*J21^3+DATA!$I$24*J21^4+DATA!$J$24*J21^5),500/(DATA!$E$25+DATA!$F$25*J21+DATA!$G$25*J21^2+DATA!$H$25*J21^3+DATA!$I$25*J21^4+DATA!$J$25*J21^5)))</f>
        <v>0.65049448847957181</v>
      </c>
      <c r="AK21" s="69">
        <f>IF(Paino1="","",IF(_JK1=" ----- ",1,IF(_PP1=" ----- ",2,IF(_MV1=" ----- ",3,P21+V21+AB21))))</f>
        <v>520</v>
      </c>
      <c r="AL21" s="70"/>
      <c r="AM21" s="71"/>
      <c r="AN21" s="140">
        <f t="shared" si="8"/>
        <v>12</v>
      </c>
    </row>
    <row r="22" spans="1:40" ht="15" customHeight="1">
      <c r="A22" s="272"/>
      <c r="B22" s="261"/>
      <c r="C22" s="262"/>
      <c r="D22" s="53"/>
      <c r="E22" s="54"/>
      <c r="F22" s="146">
        <f t="shared" si="6"/>
        <v>2</v>
      </c>
      <c r="G22" s="57" t="s">
        <v>1575</v>
      </c>
      <c r="H22" s="179">
        <v>8</v>
      </c>
      <c r="I22" s="281" t="s">
        <v>1929</v>
      </c>
      <c r="J22" s="192">
        <v>81.400000000000006</v>
      </c>
      <c r="K22" s="139" t="s">
        <v>1932</v>
      </c>
      <c r="L22" s="176" t="s">
        <v>1924</v>
      </c>
      <c r="M22" s="293">
        <v>110</v>
      </c>
      <c r="N22" s="292">
        <v>120</v>
      </c>
      <c r="O22" s="297">
        <v>130</v>
      </c>
      <c r="P22" s="149">
        <v>120</v>
      </c>
      <c r="Q22" s="62" t="e">
        <f>IF(Paino1="","",IF(_JK1=" ----- "," ----- ",IF(_JK1=0,,VLOOKUP(_JK1,_pai1,1))))</f>
        <v>#NAME?</v>
      </c>
      <c r="R22" s="63"/>
      <c r="S22" s="292">
        <v>75</v>
      </c>
      <c r="T22" s="292">
        <v>82.5</v>
      </c>
      <c r="U22" s="292">
        <v>90</v>
      </c>
      <c r="V22" s="151">
        <v>90</v>
      </c>
      <c r="W22" s="148" t="e">
        <f>IF(Paino1="","",IF(_PP1=" ----- "," ----- ",IF(_PP1=0,,VLOOKUP(_PP1,x,1))))</f>
        <v>#NAME?</v>
      </c>
      <c r="X22" s="182">
        <f>IF(P22="","",IF(P22=" ----- ","out",IF(V22=0,P22,IF(V22=" ----- ","out",P22+V22))))</f>
        <v>210</v>
      </c>
      <c r="Y22" s="305">
        <v>150</v>
      </c>
      <c r="Z22" s="306">
        <v>165</v>
      </c>
      <c r="AA22" s="304">
        <v>170</v>
      </c>
      <c r="AB22" s="151">
        <v>165</v>
      </c>
      <c r="AC22" s="64" t="e">
        <f>IF(Paino1="","",IF(_MV1=" ----- "," ----- ",IF(_MV1=0,,VLOOKUP(_MV1,x,1))))</f>
        <v>#NAME?</v>
      </c>
      <c r="AD22" s="185">
        <f>IF(Paino1="","",IF(_JK1=" ----- ","out",IF(_PP1=" ----- ","out",IF(_MV1=" ----- ","out",P22+V22+AB22))))</f>
        <v>375</v>
      </c>
      <c r="AE22" s="143">
        <f>IF(Paino1="","",IF(YHT1="out","",YHT1*Kerroin1))</f>
        <v>253.26599770265059</v>
      </c>
      <c r="AF22" s="168">
        <v>2</v>
      </c>
      <c r="AG22" s="63"/>
      <c r="AH22" s="63"/>
      <c r="AI22" s="67"/>
      <c r="AJ22" s="68">
        <f>IF(Paino1="","",IF(G22="M",500/(DATA!$E$24+DATA!$F$24*J22+DATA!$G$24*J22^2+DATA!$H$24*J22^3+DATA!$I$24*J22^4+DATA!$J$24*J22^5),500/(DATA!$E$25+DATA!$F$25*J22+DATA!$G$25*J22^2+DATA!$H$25*J22^3+DATA!$I$25*J22^4+DATA!$J$25*J22^5)))</f>
        <v>0.67537599387373493</v>
      </c>
      <c r="AK22" s="69">
        <f>IF(Paino1="","",IF(_JK1=" ----- ",1,IF(_PP1=" ----- ",2,IF(_MV1=" ----- ",3,P22+V22+AB22))))</f>
        <v>375</v>
      </c>
      <c r="AL22" s="70"/>
      <c r="AM22" s="71"/>
      <c r="AN22" s="140">
        <f t="shared" si="8"/>
        <v>9</v>
      </c>
    </row>
    <row r="23" spans="1:40" ht="15" customHeight="1">
      <c r="A23" s="272"/>
      <c r="B23" s="261"/>
      <c r="C23" s="262"/>
      <c r="D23" s="53"/>
      <c r="E23" s="54"/>
      <c r="F23" s="146">
        <f t="shared" si="6"/>
        <v>2</v>
      </c>
      <c r="G23" s="57" t="s">
        <v>1575</v>
      </c>
      <c r="H23" s="179">
        <v>9</v>
      </c>
      <c r="I23" s="281" t="s">
        <v>1917</v>
      </c>
      <c r="J23" s="192">
        <v>71.900000000000006</v>
      </c>
      <c r="K23" s="139" t="s">
        <v>1933</v>
      </c>
      <c r="L23" s="176" t="s">
        <v>1925</v>
      </c>
      <c r="M23" s="292">
        <v>100</v>
      </c>
      <c r="N23" s="292">
        <v>115</v>
      </c>
      <c r="O23" s="292">
        <v>120</v>
      </c>
      <c r="P23" s="149">
        <v>120</v>
      </c>
      <c r="Q23" s="62" t="e">
        <f t="shared" si="0"/>
        <v>#NAME?</v>
      </c>
      <c r="R23" s="66"/>
      <c r="S23" s="292">
        <v>72.5</v>
      </c>
      <c r="T23" s="292">
        <v>77.5</v>
      </c>
      <c r="U23" s="297">
        <v>80</v>
      </c>
      <c r="V23" s="151">
        <v>77.5</v>
      </c>
      <c r="W23" s="148" t="e">
        <f t="shared" si="1"/>
        <v>#NAME?</v>
      </c>
      <c r="X23" s="182">
        <f t="shared" si="9"/>
        <v>197.5</v>
      </c>
      <c r="Y23" s="305">
        <v>150</v>
      </c>
      <c r="Z23" s="305">
        <v>160</v>
      </c>
      <c r="AA23" s="305">
        <v>170</v>
      </c>
      <c r="AB23" s="151">
        <v>170</v>
      </c>
      <c r="AC23" s="64" t="e">
        <f t="shared" si="2"/>
        <v>#NAME?</v>
      </c>
      <c r="AD23" s="185">
        <f t="shared" si="10"/>
        <v>367.5</v>
      </c>
      <c r="AE23" s="143">
        <f t="shared" si="11"/>
        <v>269.91385922681917</v>
      </c>
      <c r="AF23" s="168">
        <v>2</v>
      </c>
      <c r="AG23" s="66"/>
      <c r="AH23" s="66"/>
      <c r="AI23" s="78"/>
      <c r="AJ23" s="68">
        <f>IF(Paino1="","",IF(G23="M",500/(DATA!$E$24+DATA!$F$24*J23+DATA!$G$24*J23^2+DATA!$H$24*J23^3+DATA!$I$24*J23^4+DATA!$J$24*J23^5),500/(DATA!$E$25+DATA!$F$25*J23+DATA!$G$25*J23^2+DATA!$H$25*J23^3+DATA!$I$25*J23^4+DATA!$J$25*J23^5)))</f>
        <v>0.7344594808893038</v>
      </c>
      <c r="AK23" s="69">
        <f t="shared" si="12"/>
        <v>367.5</v>
      </c>
      <c r="AL23" s="70"/>
      <c r="AM23" s="71"/>
      <c r="AN23" s="140">
        <f t="shared" si="8"/>
        <v>9</v>
      </c>
    </row>
    <row r="24" spans="1:40" ht="15" customHeight="1">
      <c r="A24" s="272"/>
      <c r="B24" s="261"/>
      <c r="C24" s="262"/>
      <c r="D24" s="53"/>
      <c r="E24" s="54"/>
      <c r="F24" s="146">
        <f t="shared" si="6"/>
        <v>1</v>
      </c>
      <c r="G24" s="57" t="s">
        <v>1575</v>
      </c>
      <c r="H24" s="179">
        <v>10</v>
      </c>
      <c r="I24" s="281" t="s">
        <v>1930</v>
      </c>
      <c r="J24" s="192">
        <v>61.9</v>
      </c>
      <c r="K24" s="139" t="s">
        <v>1934</v>
      </c>
      <c r="L24" s="176" t="s">
        <v>1925</v>
      </c>
      <c r="M24" s="297">
        <v>65</v>
      </c>
      <c r="N24" s="292">
        <v>70</v>
      </c>
      <c r="O24" s="292">
        <v>85</v>
      </c>
      <c r="P24" s="149">
        <v>85</v>
      </c>
      <c r="Q24" s="62" t="e">
        <f t="shared" si="0"/>
        <v>#NAME?</v>
      </c>
      <c r="R24" s="66"/>
      <c r="S24" s="297">
        <v>75</v>
      </c>
      <c r="T24" s="292">
        <v>80</v>
      </c>
      <c r="U24" s="292">
        <v>85</v>
      </c>
      <c r="V24" s="151">
        <v>85</v>
      </c>
      <c r="W24" s="148" t="e">
        <f t="shared" si="1"/>
        <v>#NAME?</v>
      </c>
      <c r="X24" s="182">
        <f t="shared" si="9"/>
        <v>170</v>
      </c>
      <c r="Y24" s="305">
        <v>100</v>
      </c>
      <c r="Z24" s="305">
        <v>120</v>
      </c>
      <c r="AA24" s="305">
        <v>130</v>
      </c>
      <c r="AB24" s="312">
        <v>130</v>
      </c>
      <c r="AC24" s="64" t="e">
        <f t="shared" si="2"/>
        <v>#NAME?</v>
      </c>
      <c r="AD24" s="185">
        <f t="shared" si="10"/>
        <v>300</v>
      </c>
      <c r="AE24" s="143">
        <f t="shared" si="11"/>
        <v>248.7984828417143</v>
      </c>
      <c r="AF24" s="168">
        <v>1</v>
      </c>
      <c r="AG24" s="63"/>
      <c r="AH24" s="63"/>
      <c r="AI24" s="67"/>
      <c r="AJ24" s="68">
        <f>IF(Paino1="","",IF(G24="M",500/(DATA!$E$24+DATA!$F$24*J24+DATA!$G$24*J24^2+DATA!$H$24*J24^3+DATA!$I$24*J24^4+DATA!$J$24*J24^5),500/(DATA!$E$25+DATA!$F$25*J24+DATA!$G$25*J24^2+DATA!$H$25*J24^3+DATA!$I$25*J24^4+DATA!$J$25*J24^5)))</f>
        <v>0.82932827613904769</v>
      </c>
      <c r="AK24" s="69">
        <f t="shared" si="12"/>
        <v>300</v>
      </c>
      <c r="AL24" s="70"/>
      <c r="AM24" s="71"/>
      <c r="AN24" s="140">
        <f t="shared" si="8"/>
        <v>12</v>
      </c>
    </row>
    <row r="25" spans="1:40" ht="15" customHeight="1">
      <c r="A25" s="273"/>
      <c r="B25" s="274"/>
      <c r="C25" s="275"/>
      <c r="D25" s="53"/>
      <c r="E25" s="54"/>
      <c r="F25" s="146">
        <f t="shared" si="6"/>
        <v>3</v>
      </c>
      <c r="G25" s="57" t="s">
        <v>1575</v>
      </c>
      <c r="H25" s="179">
        <v>11</v>
      </c>
      <c r="I25" s="281" t="s">
        <v>1929</v>
      </c>
      <c r="J25" s="192">
        <v>78.55</v>
      </c>
      <c r="K25" s="139" t="s">
        <v>1935</v>
      </c>
      <c r="L25" s="176" t="s">
        <v>1925</v>
      </c>
      <c r="M25" s="292">
        <v>100</v>
      </c>
      <c r="N25" s="297"/>
      <c r="O25" s="297"/>
      <c r="P25" s="149">
        <v>100</v>
      </c>
      <c r="Q25" s="62" t="e">
        <f t="shared" si="0"/>
        <v>#NAME?</v>
      </c>
      <c r="R25" s="66"/>
      <c r="S25" s="292">
        <v>100</v>
      </c>
      <c r="T25" s="297"/>
      <c r="U25" s="297"/>
      <c r="V25" s="151">
        <v>100</v>
      </c>
      <c r="W25" s="148" t="e">
        <f t="shared" si="1"/>
        <v>#NAME?</v>
      </c>
      <c r="X25" s="182">
        <f t="shared" si="7"/>
        <v>200</v>
      </c>
      <c r="Y25" s="305">
        <v>100</v>
      </c>
      <c r="Z25" s="304"/>
      <c r="AA25" s="316"/>
      <c r="AB25" s="151">
        <v>100</v>
      </c>
      <c r="AC25" s="311" t="e">
        <f t="shared" si="2"/>
        <v>#NAME?</v>
      </c>
      <c r="AD25" s="185">
        <f t="shared" si="3"/>
        <v>300</v>
      </c>
      <c r="AE25" s="143">
        <f t="shared" si="4"/>
        <v>207.22067122751483</v>
      </c>
      <c r="AF25" s="168">
        <v>3</v>
      </c>
      <c r="AG25" s="63"/>
      <c r="AH25" s="63"/>
      <c r="AI25" s="67"/>
      <c r="AJ25" s="68">
        <f>IF(Paino1="","",IF(G25="M",500/(DATA!$E$24+DATA!$F$24*J25+DATA!$G$24*J25^2+DATA!$H$24*J25^3+DATA!$I$24*J25^4+DATA!$J$24*J25^5),500/(DATA!$E$25+DATA!$F$25*J25+DATA!$G$25*J25^2+DATA!$H$25*J25^3+DATA!$I$25*J25^4+DATA!$J$25*J25^5)))</f>
        <v>0.69073557075838277</v>
      </c>
      <c r="AK25" s="69">
        <f t="shared" si="12"/>
        <v>300</v>
      </c>
      <c r="AL25" s="70"/>
      <c r="AM25" s="71"/>
      <c r="AN25" s="140">
        <f t="shared" si="8"/>
        <v>8</v>
      </c>
    </row>
    <row r="26" spans="1:40" ht="15" customHeight="1">
      <c r="A26" s="320"/>
      <c r="B26" s="321"/>
      <c r="C26" s="322"/>
      <c r="D26" s="53"/>
      <c r="E26" s="54"/>
      <c r="F26" s="146">
        <f t="shared" si="6"/>
        <v>1</v>
      </c>
      <c r="G26" s="57" t="s">
        <v>1575</v>
      </c>
      <c r="H26" s="179">
        <v>12</v>
      </c>
      <c r="I26" s="281" t="s">
        <v>1917</v>
      </c>
      <c r="J26" s="192">
        <v>73.95</v>
      </c>
      <c r="K26" s="139" t="s">
        <v>1936</v>
      </c>
      <c r="L26" s="176" t="s">
        <v>1926</v>
      </c>
      <c r="M26" s="292">
        <v>110</v>
      </c>
      <c r="N26" s="301">
        <v>125</v>
      </c>
      <c r="O26" s="294">
        <v>132.5</v>
      </c>
      <c r="P26" s="149">
        <v>132.5</v>
      </c>
      <c r="Q26" s="62" t="e">
        <f t="shared" si="0"/>
        <v>#NAME?</v>
      </c>
      <c r="R26" s="66"/>
      <c r="S26" s="292">
        <v>102.5</v>
      </c>
      <c r="T26" s="292">
        <v>107.5</v>
      </c>
      <c r="U26" s="292">
        <v>112.5</v>
      </c>
      <c r="V26" s="151">
        <v>112.5</v>
      </c>
      <c r="W26" s="148" t="e">
        <f t="shared" si="1"/>
        <v>#NAME?</v>
      </c>
      <c r="X26" s="182">
        <f t="shared" si="7"/>
        <v>245</v>
      </c>
      <c r="Y26" s="305">
        <v>140</v>
      </c>
      <c r="Z26" s="305">
        <v>155</v>
      </c>
      <c r="AA26" s="309">
        <v>165</v>
      </c>
      <c r="AB26" s="313">
        <v>165</v>
      </c>
      <c r="AC26" s="64" t="e">
        <f t="shared" si="2"/>
        <v>#NAME?</v>
      </c>
      <c r="AD26" s="185">
        <f t="shared" si="3"/>
        <v>410</v>
      </c>
      <c r="AE26" s="143">
        <f t="shared" si="4"/>
        <v>295.06009247142532</v>
      </c>
      <c r="AF26" s="168">
        <v>1</v>
      </c>
      <c r="AG26" s="63"/>
      <c r="AH26" s="63"/>
      <c r="AI26" s="67"/>
      <c r="AJ26" s="68">
        <f>IF(Paino1="","",IF(G26="M",500/(DATA!$E$24+DATA!$F$24*J26+DATA!$G$24*J26^2+DATA!$H$24*J26^3+DATA!$I$24*J26^4+DATA!$J$24*J26^5),500/(DATA!$E$25+DATA!$F$25*J26+DATA!$G$25*J26^2+DATA!$H$25*J26^3+DATA!$I$25*J26^4+DATA!$J$25*J26^5)))</f>
        <v>0.71965876212542768</v>
      </c>
      <c r="AK26" s="69">
        <f t="shared" si="12"/>
        <v>410</v>
      </c>
      <c r="AL26" s="70"/>
      <c r="AM26" s="71"/>
      <c r="AN26" s="140">
        <f t="shared" si="8"/>
        <v>12</v>
      </c>
    </row>
    <row r="27" spans="1:40" ht="15" customHeight="1">
      <c r="A27" s="263" t="s">
        <v>398</v>
      </c>
      <c r="B27" s="264" t="s">
        <v>369</v>
      </c>
      <c r="C27" s="265" t="s">
        <v>397</v>
      </c>
      <c r="D27" s="53"/>
      <c r="E27" s="54"/>
      <c r="F27" s="146">
        <f t="shared" si="6"/>
        <v>1</v>
      </c>
      <c r="G27" s="81" t="s">
        <v>1575</v>
      </c>
      <c r="H27" s="56">
        <v>13</v>
      </c>
      <c r="I27" s="282" t="s">
        <v>1929</v>
      </c>
      <c r="J27" s="191">
        <v>78.7</v>
      </c>
      <c r="K27" s="138" t="s">
        <v>1937</v>
      </c>
      <c r="L27" s="60" t="s">
        <v>1926</v>
      </c>
      <c r="M27" s="300">
        <v>135</v>
      </c>
      <c r="N27" s="300">
        <v>140</v>
      </c>
      <c r="O27" s="292">
        <v>153.5</v>
      </c>
      <c r="P27" s="189">
        <v>153.5</v>
      </c>
      <c r="Q27" s="62" t="e">
        <f>IF(Paino1="","",IF(_JK1=" ----- "," ----- ",IF(_JK1=0,,VLOOKUP(_JK1,_pai1,1))))</f>
        <v>#NAME?</v>
      </c>
      <c r="R27" s="63"/>
      <c r="S27" s="292">
        <v>102.5</v>
      </c>
      <c r="T27" s="292">
        <v>110</v>
      </c>
      <c r="U27" s="292">
        <v>115</v>
      </c>
      <c r="V27" s="151">
        <v>115</v>
      </c>
      <c r="W27" s="148" t="e">
        <f>IF(Paino1="","",IF(_PP1=" ----- "," ----- ",IF(_PP1=0,,VLOOKUP(_PP1,x,1))))</f>
        <v>#NAME?</v>
      </c>
      <c r="X27" s="182">
        <f>IF(P27="","",IF(P27=" ----- ","out",IF(V27=0,P27,IF(V27=" ----- ","out",P27+V27))))</f>
        <v>268.5</v>
      </c>
      <c r="Y27" s="309">
        <v>185</v>
      </c>
      <c r="Z27" s="310">
        <v>200</v>
      </c>
      <c r="AA27" s="305">
        <v>210.5</v>
      </c>
      <c r="AB27" s="314">
        <v>210.5</v>
      </c>
      <c r="AC27" s="64" t="e">
        <f>IF(Paino1="","",IF(_MV1=" ----- "," ----- ",IF(_MV1=0,,VLOOKUP(_MV1,x,1))))</f>
        <v>#NAME?</v>
      </c>
      <c r="AD27" s="185">
        <f>IF(Paino1="","",IF(_JK1=" ----- ","out",IF(_PP1=" ----- ","out",IF(_MV1=" ----- ","out",P27+V27+AB27))))</f>
        <v>479</v>
      </c>
      <c r="AE27" s="143">
        <f>IF(Paino1="","",IF(YHT1="out","",YHT1*Kerroin1))</f>
        <v>330.4534305140379</v>
      </c>
      <c r="AF27" s="168">
        <v>1</v>
      </c>
      <c r="AG27" s="66"/>
      <c r="AH27" s="63"/>
      <c r="AI27" s="67"/>
      <c r="AJ27" s="68">
        <f>IF(Paino1="","",IF(G27="M",500/(DATA!$E$24+DATA!$F$24*J27+DATA!$G$24*J27^2+DATA!$H$24*J27^3+DATA!$I$24*J27^4+DATA!$J$24*J27^5),500/(DATA!$E$25+DATA!$F$25*J27+DATA!$G$25*J27^2+DATA!$H$25*J27^3+DATA!$I$25*J27^4+DATA!$J$25*J27^5)))</f>
        <v>0.68988190086437973</v>
      </c>
      <c r="AK27" s="69">
        <f>IF(Paino1="","",IF(_JK1=" ----- ",1,IF(_PP1=" ----- ",2,IF(_MV1=" ----- ",3,P27+V27+AB27))))</f>
        <v>479</v>
      </c>
      <c r="AL27" s="70"/>
      <c r="AM27" s="71"/>
      <c r="AN27" s="140">
        <f t="shared" si="8"/>
        <v>12</v>
      </c>
    </row>
    <row r="28" spans="1:40" ht="15" customHeight="1">
      <c r="A28" s="317"/>
      <c r="B28" s="318"/>
      <c r="C28" s="319"/>
      <c r="D28" s="53"/>
      <c r="E28" s="54"/>
      <c r="F28" s="146">
        <f t="shared" si="6"/>
        <v>2</v>
      </c>
      <c r="G28" s="81" t="s">
        <v>1575</v>
      </c>
      <c r="H28" s="82">
        <v>14</v>
      </c>
      <c r="I28" s="283" t="s">
        <v>793</v>
      </c>
      <c r="J28" s="190">
        <v>81</v>
      </c>
      <c r="K28" s="138" t="s">
        <v>1938</v>
      </c>
      <c r="L28" s="60" t="s">
        <v>1926</v>
      </c>
      <c r="M28" s="292">
        <v>80</v>
      </c>
      <c r="N28" s="302"/>
      <c r="O28" s="303"/>
      <c r="P28" s="149">
        <v>80</v>
      </c>
      <c r="Q28" s="62" t="e">
        <f>IF(Paino1="","",IF(_JK1=" ----- "," ----- ",IF(_JK1=0,,VLOOKUP(_JK1,_pai1,1))))</f>
        <v>#NAME?</v>
      </c>
      <c r="R28" s="63"/>
      <c r="S28" s="292">
        <v>70</v>
      </c>
      <c r="T28" s="292">
        <v>75</v>
      </c>
      <c r="U28" s="297">
        <v>77.5</v>
      </c>
      <c r="V28" s="151">
        <v>75</v>
      </c>
      <c r="W28" s="148" t="e">
        <f>IF(Paino1="","",IF(_PP1=" ----- "," ----- ",IF(_PP1=0,,VLOOKUP(_PP1,x,1))))</f>
        <v>#NAME?</v>
      </c>
      <c r="X28" s="284">
        <f>IF(P28="","",IF(P28=" ----- ","out",IF(V28=0,P28,IF(V28=" ----- ","out",P28+V28))))</f>
        <v>155</v>
      </c>
      <c r="Y28" s="305">
        <v>110</v>
      </c>
      <c r="Z28" s="308"/>
      <c r="AA28" s="315"/>
      <c r="AB28" s="151">
        <v>110</v>
      </c>
      <c r="AC28" s="64" t="e">
        <f>IF(Paino1="","",IF(_MV1=" ----- "," ----- ",IF(_MV1=0,,VLOOKUP(_MV1,x,1))))</f>
        <v>#NAME?</v>
      </c>
      <c r="AD28" s="185">
        <f>IF(Paino1="","",IF(_JK1=" ----- ","out",IF(_PP1=" ----- ","out",IF(_MV1=" ----- ","out",P28+V28+AB28))))</f>
        <v>265</v>
      </c>
      <c r="AE28" s="143">
        <f>IF(Paino1="","",IF(YHT1="out","",YHT1*Kerroin1))</f>
        <v>179.51787138712353</v>
      </c>
      <c r="AF28" s="168">
        <v>2</v>
      </c>
      <c r="AG28" s="63"/>
      <c r="AH28" s="66"/>
      <c r="AI28" s="67"/>
      <c r="AJ28" s="68">
        <f>IF(Paino1="","",IF(G28="M",500/(DATA!$E$24+DATA!$F$24*J28+DATA!$G$24*J28^2+DATA!$H$24*J28^3+DATA!$I$24*J28^4+DATA!$J$24*J28^5),500/(DATA!$E$25+DATA!$F$25*J28+DATA!$G$25*J28^2+DATA!$H$25*J28^3+DATA!$I$25*J28^4+DATA!$J$25*J28^5)))</f>
        <v>0.67742592976273031</v>
      </c>
      <c r="AK28" s="69">
        <f>IF(Paino1="","",IF(_JK1=" ----- ",1,IF(_PP1=" ----- ",2,IF(_MV1=" ----- ",3,P28+V28+AB28))))</f>
        <v>265</v>
      </c>
      <c r="AL28" s="70"/>
      <c r="AM28" s="71"/>
      <c r="AN28" s="140">
        <f t="shared" si="8"/>
        <v>9</v>
      </c>
    </row>
    <row r="29" spans="1:40" ht="15" customHeight="1">
      <c r="A29" s="271" t="str">
        <f>UPPER(IF(Order!Z8&lt;&gt;"",IF(Order!Y8&lt;99998,Order!X8,),))</f>
        <v>RYHMÄN LOPPU</v>
      </c>
      <c r="B29" s="274">
        <f>IF(Order!Z8&lt;&gt;"",IF(Order!Y8&lt;90000,Order!Y8-Order!Z8*1000,),)</f>
        <v>0</v>
      </c>
      <c r="C29" s="268">
        <f>IF(Order!Z8&lt;&gt;"",IF(Order!Y8&lt;90000,Order!U8,),)</f>
        <v>0</v>
      </c>
      <c r="D29" s="74"/>
      <c r="E29" s="54"/>
      <c r="F29" s="146">
        <f t="shared" si="6"/>
        <v>3</v>
      </c>
      <c r="G29" s="55" t="s">
        <v>1575</v>
      </c>
      <c r="H29" s="56">
        <v>15</v>
      </c>
      <c r="I29" s="280" t="s">
        <v>1917</v>
      </c>
      <c r="J29" s="191">
        <v>61.08</v>
      </c>
      <c r="K29" s="139" t="s">
        <v>1939</v>
      </c>
      <c r="L29" s="60" t="s">
        <v>1926</v>
      </c>
      <c r="M29" s="299">
        <v>70</v>
      </c>
      <c r="N29" s="297"/>
      <c r="O29" s="295"/>
      <c r="P29" s="149">
        <v>70</v>
      </c>
      <c r="Q29" s="62" t="e">
        <f t="shared" si="0"/>
        <v>#NAME?</v>
      </c>
      <c r="R29" s="63"/>
      <c r="S29" s="292">
        <v>70</v>
      </c>
      <c r="T29" s="297"/>
      <c r="U29" s="297"/>
      <c r="V29" s="151">
        <v>70</v>
      </c>
      <c r="W29" s="148" t="e">
        <f t="shared" si="1"/>
        <v>#NAME?</v>
      </c>
      <c r="X29" s="182">
        <f t="shared" si="7"/>
        <v>140</v>
      </c>
      <c r="Y29" s="306">
        <v>90</v>
      </c>
      <c r="Z29" s="304"/>
      <c r="AA29" s="304"/>
      <c r="AB29" s="151">
        <v>90</v>
      </c>
      <c r="AC29" s="64" t="e">
        <f t="shared" si="2"/>
        <v>#NAME?</v>
      </c>
      <c r="AD29" s="185">
        <f t="shared" si="3"/>
        <v>230</v>
      </c>
      <c r="AE29" s="143">
        <f t="shared" si="4"/>
        <v>193.02177755639431</v>
      </c>
      <c r="AF29" s="168">
        <v>3</v>
      </c>
      <c r="AG29" s="63"/>
      <c r="AH29" s="66"/>
      <c r="AI29" s="67"/>
      <c r="AJ29" s="68">
        <f>IF(Paino1="","",IF(G29="M",500/(DATA!$E$24+DATA!$F$24*J29+DATA!$G$24*J29^2+DATA!$H$24*J29^3+DATA!$I$24*J29^4+DATA!$J$24*J29^5),500/(DATA!$E$25+DATA!$F$25*J29+DATA!$G$25*J29^2+DATA!$H$25*J29^3+DATA!$I$25*J29^4+DATA!$J$25*J29^5)))</f>
        <v>0.83922511981041004</v>
      </c>
      <c r="AK29" s="69">
        <f t="shared" si="5"/>
        <v>230</v>
      </c>
      <c r="AL29" s="70"/>
      <c r="AM29" s="71"/>
      <c r="AN29" s="140">
        <f t="shared" si="8"/>
        <v>8</v>
      </c>
    </row>
    <row r="30" spans="1:40" ht="15" customHeight="1">
      <c r="A30" s="271"/>
      <c r="B30" s="274"/>
      <c r="C30" s="268"/>
      <c r="D30" s="53"/>
      <c r="E30" s="54"/>
      <c r="F30" s="146">
        <f t="shared" si="6"/>
        <v>0</v>
      </c>
      <c r="G30" s="81"/>
      <c r="H30" s="82"/>
      <c r="I30" s="279"/>
      <c r="J30" s="190"/>
      <c r="K30" s="178"/>
      <c r="L30" s="177"/>
      <c r="M30" s="61"/>
      <c r="N30" s="188"/>
      <c r="O30" s="61"/>
      <c r="P30" s="149">
        <v>0</v>
      </c>
      <c r="Q30" s="62" t="str">
        <f t="shared" ref="Q30:Q35" si="13">IF(Paino1="","",IF(_JK1=" ----- "," ----- ",IF(_JK1=0,,VLOOKUP(_JK1,_pai1,1))))</f>
        <v/>
      </c>
      <c r="R30" s="63"/>
      <c r="S30" s="61"/>
      <c r="T30" s="61"/>
      <c r="U30" s="61"/>
      <c r="V30" s="151">
        <v>0</v>
      </c>
      <c r="W30" s="148" t="str">
        <f t="shared" ref="W30:W35" si="14">IF(Paino1="","",IF(_PP1=" ----- "," ----- ",IF(_PP1=0,,VLOOKUP(_PP1,x,1))))</f>
        <v/>
      </c>
      <c r="X30" s="182">
        <f t="shared" si="7"/>
        <v>0</v>
      </c>
      <c r="Y30" s="65"/>
      <c r="Z30" s="65"/>
      <c r="AA30" s="65"/>
      <c r="AB30" s="151">
        <v>0</v>
      </c>
      <c r="AC30" s="64" t="str">
        <f t="shared" ref="AC30:AC35" si="15">IF(Paino1="","",IF(_MV1=" ----- "," ----- ",IF(_MV1=0,,VLOOKUP(_MV1,x,1))))</f>
        <v/>
      </c>
      <c r="AD30" s="185" t="str">
        <f t="shared" si="3"/>
        <v/>
      </c>
      <c r="AE30" s="143" t="str">
        <f t="shared" si="4"/>
        <v/>
      </c>
      <c r="AF30" s="168"/>
      <c r="AG30" s="63"/>
      <c r="AH30" s="63"/>
      <c r="AI30" s="67"/>
      <c r="AJ30" s="68" t="str">
        <f>IF(Paino1="","",IF(G30="M",500/(DATA!$E$24+DATA!$F$24*J30+DATA!$G$24*J30^2+DATA!$H$24*J30^3+DATA!$I$24*J30^4+DATA!$J$24*J30^5),500/(DATA!$E$25+DATA!$F$25*J30+DATA!$G$25*J30^2+DATA!$H$25*J30^3+DATA!$I$25*J30^4+DATA!$J$25*J30^5)))</f>
        <v/>
      </c>
      <c r="AK30" s="69" t="str">
        <f t="shared" si="5"/>
        <v/>
      </c>
      <c r="AL30" s="70"/>
      <c r="AM30" s="71"/>
      <c r="AN30" s="140" t="str">
        <f t="shared" si="8"/>
        <v/>
      </c>
    </row>
    <row r="31" spans="1:40" ht="15" customHeight="1">
      <c r="A31" s="271" t="str">
        <f>UPPER(IF(Order!Z9&lt;&gt;"",IF(Order!Y9&lt;99998,Order!X9,),))</f>
        <v/>
      </c>
      <c r="B31" s="274">
        <f>IF(Order!Z9&lt;&gt;"",IF(Order!Y9&lt;90000,Order!Y9-Order!Z9*1000,),)</f>
        <v>0</v>
      </c>
      <c r="C31" s="268">
        <f>IF(Order!Z9&lt;&gt;"",IF(Order!Y9&lt;90000,Order!U9,),)</f>
        <v>0</v>
      </c>
      <c r="D31" s="83"/>
      <c r="E31" s="54"/>
      <c r="F31" s="146">
        <f t="shared" si="6"/>
        <v>0</v>
      </c>
      <c r="G31" s="81"/>
      <c r="H31" s="82"/>
      <c r="I31" s="279"/>
      <c r="J31" s="190"/>
      <c r="K31" s="178"/>
      <c r="L31" s="177"/>
      <c r="M31" s="61"/>
      <c r="N31" s="61"/>
      <c r="O31" s="61"/>
      <c r="P31" s="149">
        <v>0</v>
      </c>
      <c r="Q31" s="62" t="str">
        <f t="shared" si="13"/>
        <v/>
      </c>
      <c r="R31" s="63"/>
      <c r="S31" s="61"/>
      <c r="T31" s="61"/>
      <c r="U31" s="61"/>
      <c r="V31" s="151">
        <v>0</v>
      </c>
      <c r="W31" s="148" t="str">
        <f t="shared" si="14"/>
        <v/>
      </c>
      <c r="X31" s="182">
        <f t="shared" si="7"/>
        <v>0</v>
      </c>
      <c r="Y31" s="65"/>
      <c r="Z31" s="65"/>
      <c r="AA31" s="65"/>
      <c r="AB31" s="151">
        <v>0</v>
      </c>
      <c r="AC31" s="64" t="str">
        <f t="shared" si="15"/>
        <v/>
      </c>
      <c r="AD31" s="185" t="str">
        <f t="shared" si="3"/>
        <v/>
      </c>
      <c r="AE31" s="143" t="str">
        <f t="shared" si="4"/>
        <v/>
      </c>
      <c r="AF31" s="168"/>
      <c r="AG31" s="63"/>
      <c r="AH31" s="63"/>
      <c r="AI31" s="67"/>
      <c r="AJ31" s="68" t="str">
        <f>IF(Paino1="","",IF(G31="M",500/(DATA!$E$24+DATA!$F$24*J31+DATA!$G$24*J31^2+DATA!$H$24*J31^3+DATA!$I$24*J31^4+DATA!$J$24*J31^5),500/(DATA!$E$25+DATA!$F$25*J31+DATA!$G$25*J31^2+DATA!$H$25*J31^3+DATA!$I$25*J31^4+DATA!$J$25*J31^5)))</f>
        <v/>
      </c>
      <c r="AK31" s="69" t="str">
        <f t="shared" si="5"/>
        <v/>
      </c>
      <c r="AL31" s="70"/>
      <c r="AM31" s="71"/>
      <c r="AN31" s="140" t="str">
        <f t="shared" si="8"/>
        <v/>
      </c>
    </row>
    <row r="32" spans="1:40" ht="15" customHeight="1">
      <c r="A32" s="271" t="str">
        <f>UPPER(IF(Order!Z10&lt;&gt;"",IF(Order!Y10&lt;99998,Order!X10,),))</f>
        <v/>
      </c>
      <c r="B32" s="274">
        <f>IF(Order!Z10&lt;&gt;"",IF(Order!Y10&lt;90000,Order!Y10-Order!Z10*1000,),)</f>
        <v>0</v>
      </c>
      <c r="C32" s="268">
        <f>IF(Order!Z10&lt;&gt;"",IF(Order!Y10&lt;90000,Order!U10,),)</f>
        <v>0</v>
      </c>
      <c r="D32" s="83"/>
      <c r="E32" s="54"/>
      <c r="F32" s="146">
        <f t="shared" si="6"/>
        <v>0</v>
      </c>
      <c r="G32" s="81"/>
      <c r="H32" s="179"/>
      <c r="I32" s="281"/>
      <c r="J32" s="190"/>
      <c r="K32" s="178"/>
      <c r="L32" s="177"/>
      <c r="M32" s="61"/>
      <c r="N32" s="61"/>
      <c r="O32" s="61"/>
      <c r="P32" s="149">
        <v>0</v>
      </c>
      <c r="Q32" s="62" t="str">
        <f t="shared" si="13"/>
        <v/>
      </c>
      <c r="R32" s="63"/>
      <c r="S32" s="61"/>
      <c r="T32" s="61"/>
      <c r="U32" s="61"/>
      <c r="V32" s="151">
        <v>0</v>
      </c>
      <c r="W32" s="148" t="str">
        <f t="shared" si="14"/>
        <v/>
      </c>
      <c r="X32" s="182">
        <f t="shared" si="7"/>
        <v>0</v>
      </c>
      <c r="Y32" s="65"/>
      <c r="Z32" s="65"/>
      <c r="AA32" s="65"/>
      <c r="AB32" s="151">
        <v>0</v>
      </c>
      <c r="AC32" s="64" t="str">
        <f t="shared" si="15"/>
        <v/>
      </c>
      <c r="AD32" s="185" t="str">
        <f t="shared" si="3"/>
        <v/>
      </c>
      <c r="AE32" s="143" t="str">
        <f t="shared" si="4"/>
        <v/>
      </c>
      <c r="AF32" s="168"/>
      <c r="AG32" s="63"/>
      <c r="AH32" s="63"/>
      <c r="AI32" s="67"/>
      <c r="AJ32" s="68" t="str">
        <f>IF(Paino1="","",IF(G32="M",500/(DATA!$E$24+DATA!$F$24*J32+DATA!$G$24*J32^2+DATA!$H$24*J32^3+DATA!$I$24*J32^4+DATA!$J$24*J32^5),500/(DATA!$E$25+DATA!$F$25*J32+DATA!$G$25*J32^2+DATA!$H$25*J32^3+DATA!$I$25*J32^4+DATA!$J$25*J32^5)))</f>
        <v/>
      </c>
      <c r="AK32" s="69" t="str">
        <f t="shared" si="5"/>
        <v/>
      </c>
      <c r="AL32" s="70"/>
      <c r="AM32" s="71"/>
      <c r="AN32" s="140" t="str">
        <f t="shared" si="8"/>
        <v/>
      </c>
    </row>
    <row r="33" spans="1:40" ht="15" customHeight="1">
      <c r="A33" s="271" t="str">
        <f>UPPER(IF(Order!Z11&lt;&gt;"",IF(Order!Y11&lt;99998,Order!X11,),))</f>
        <v/>
      </c>
      <c r="B33" s="274">
        <f>IF(Order!Z11&lt;&gt;"",IF(Order!Y11&lt;90000,Order!Y11-Order!Z11*1000,),)</f>
        <v>0</v>
      </c>
      <c r="C33" s="268">
        <f>IF(Order!Z11&lt;&gt;"",IF(Order!Y11&lt;90000,Order!U11,),)</f>
        <v>0</v>
      </c>
      <c r="D33" s="83"/>
      <c r="E33" s="54"/>
      <c r="F33" s="146">
        <f t="shared" si="6"/>
        <v>0</v>
      </c>
      <c r="G33" s="81"/>
      <c r="H33" s="179"/>
      <c r="I33" s="281"/>
      <c r="J33" s="190"/>
      <c r="K33" s="178"/>
      <c r="L33" s="177"/>
      <c r="M33" s="61"/>
      <c r="N33" s="61"/>
      <c r="O33" s="61"/>
      <c r="P33" s="149">
        <v>0</v>
      </c>
      <c r="Q33" s="62" t="str">
        <f t="shared" si="13"/>
        <v/>
      </c>
      <c r="R33" s="63"/>
      <c r="S33" s="61"/>
      <c r="T33" s="61"/>
      <c r="U33" s="61"/>
      <c r="V33" s="151">
        <v>0</v>
      </c>
      <c r="W33" s="148" t="str">
        <f t="shared" si="14"/>
        <v/>
      </c>
      <c r="X33" s="182">
        <f t="shared" si="7"/>
        <v>0</v>
      </c>
      <c r="Y33" s="65"/>
      <c r="Z33" s="65"/>
      <c r="AA33" s="65"/>
      <c r="AB33" s="151">
        <v>0</v>
      </c>
      <c r="AC33" s="64" t="str">
        <f t="shared" si="15"/>
        <v/>
      </c>
      <c r="AD33" s="185" t="str">
        <f t="shared" si="3"/>
        <v/>
      </c>
      <c r="AE33" s="143" t="str">
        <f t="shared" si="4"/>
        <v/>
      </c>
      <c r="AF33" s="168"/>
      <c r="AG33" s="63"/>
      <c r="AH33" s="63"/>
      <c r="AI33" s="67"/>
      <c r="AJ33" s="68" t="str">
        <f>IF(Paino1="","",IF(G33="M",500/(DATA!$E$24+DATA!$F$24*J33+DATA!$G$24*J33^2+DATA!$H$24*J33^3+DATA!$I$24*J33^4+DATA!$J$24*J33^5),500/(DATA!$E$25+DATA!$F$25*J33+DATA!$G$25*J33^2+DATA!$H$25*J33^3+DATA!$I$25*J33^4+DATA!$J$25*J33^5)))</f>
        <v/>
      </c>
      <c r="AK33" s="69" t="str">
        <f t="shared" si="5"/>
        <v/>
      </c>
      <c r="AL33" s="70"/>
      <c r="AM33" s="71"/>
      <c r="AN33" s="140" t="str">
        <f t="shared" si="8"/>
        <v/>
      </c>
    </row>
    <row r="34" spans="1:40" ht="15" customHeight="1">
      <c r="A34" s="271" t="str">
        <f>UPPER(IF(Order!Z12&lt;&gt;"",IF(Order!Y12&lt;99998,Order!X12,),))</f>
        <v/>
      </c>
      <c r="B34" s="274">
        <f>IF(Order!Z12&lt;&gt;"",IF(Order!Y12&lt;90000,Order!Y12-Order!Z12*1000,),)</f>
        <v>0</v>
      </c>
      <c r="C34" s="268">
        <f>IF(Order!Z12&lt;&gt;"",IF(Order!Y12&lt;90000,Order!U12,),)</f>
        <v>0</v>
      </c>
      <c r="D34" s="83"/>
      <c r="E34" s="54"/>
      <c r="F34" s="146">
        <f t="shared" si="6"/>
        <v>0</v>
      </c>
      <c r="G34" s="81"/>
      <c r="H34" s="179"/>
      <c r="I34" s="281"/>
      <c r="J34" s="191"/>
      <c r="K34" s="178"/>
      <c r="L34" s="177"/>
      <c r="M34" s="61"/>
      <c r="N34" s="61"/>
      <c r="O34" s="61"/>
      <c r="P34" s="149">
        <v>0</v>
      </c>
      <c r="Q34" s="62" t="str">
        <f t="shared" si="13"/>
        <v/>
      </c>
      <c r="R34" s="63"/>
      <c r="S34" s="61"/>
      <c r="T34" s="61"/>
      <c r="U34" s="61"/>
      <c r="V34" s="151">
        <v>0</v>
      </c>
      <c r="W34" s="148" t="str">
        <f t="shared" si="14"/>
        <v/>
      </c>
      <c r="X34" s="182">
        <f t="shared" si="7"/>
        <v>0</v>
      </c>
      <c r="Y34" s="65"/>
      <c r="Z34" s="65"/>
      <c r="AA34" s="65"/>
      <c r="AB34" s="151">
        <v>0</v>
      </c>
      <c r="AC34" s="64" t="str">
        <f t="shared" si="15"/>
        <v/>
      </c>
      <c r="AD34" s="185" t="str">
        <f t="shared" si="3"/>
        <v/>
      </c>
      <c r="AE34" s="143" t="str">
        <f t="shared" si="4"/>
        <v/>
      </c>
      <c r="AF34" s="168"/>
      <c r="AG34" s="66"/>
      <c r="AH34" s="63"/>
      <c r="AI34" s="78"/>
      <c r="AJ34" s="68" t="str">
        <f>IF(Paino1="","",IF(G34="M",500/(DATA!$E$24+DATA!$F$24*J34+DATA!$G$24*J34^2+DATA!$H$24*J34^3+DATA!$I$24*J34^4+DATA!$J$24*J34^5),500/(DATA!$E$25+DATA!$F$25*J34+DATA!$G$25*J34^2+DATA!$H$25*J34^3+DATA!$I$25*J34^4+DATA!$J$25*J34^5)))</f>
        <v/>
      </c>
      <c r="AK34" s="69" t="str">
        <f t="shared" si="5"/>
        <v/>
      </c>
      <c r="AL34" s="70"/>
      <c r="AM34" s="71"/>
      <c r="AN34" s="140" t="str">
        <f t="shared" si="8"/>
        <v/>
      </c>
    </row>
    <row r="35" spans="1:40" ht="15" customHeight="1">
      <c r="A35" s="271" t="str">
        <f>UPPER(IF(Order!Z13&lt;&gt;"",IF(Order!Y13&lt;99998,Order!X13,),))</f>
        <v/>
      </c>
      <c r="B35" s="274">
        <f>IF(Order!Z13&lt;&gt;"",IF(Order!Y13&lt;90000,Order!Y13-Order!Z13*1000,),)</f>
        <v>0</v>
      </c>
      <c r="C35" s="268">
        <f>IF(Order!Z13&lt;&gt;"",IF(Order!Y13&lt;90000,Order!U13,),)</f>
        <v>0</v>
      </c>
      <c r="D35" s="83"/>
      <c r="E35" s="54"/>
      <c r="F35" s="146">
        <f t="shared" si="6"/>
        <v>0</v>
      </c>
      <c r="G35" s="81"/>
      <c r="H35" s="179"/>
      <c r="I35" s="281"/>
      <c r="J35" s="191"/>
      <c r="K35" s="178"/>
      <c r="L35" s="177"/>
      <c r="M35" s="61"/>
      <c r="N35" s="61"/>
      <c r="O35" s="61"/>
      <c r="P35" s="149">
        <v>0</v>
      </c>
      <c r="Q35" s="62" t="str">
        <f t="shared" si="13"/>
        <v/>
      </c>
      <c r="R35" s="63"/>
      <c r="S35" s="61"/>
      <c r="T35" s="61"/>
      <c r="U35" s="61"/>
      <c r="V35" s="151">
        <v>0</v>
      </c>
      <c r="W35" s="148" t="str">
        <f t="shared" si="14"/>
        <v/>
      </c>
      <c r="X35" s="182">
        <f t="shared" si="7"/>
        <v>0</v>
      </c>
      <c r="Y35" s="65"/>
      <c r="Z35" s="65"/>
      <c r="AA35" s="65"/>
      <c r="AB35" s="151">
        <v>0</v>
      </c>
      <c r="AC35" s="64" t="str">
        <f t="shared" si="15"/>
        <v/>
      </c>
      <c r="AD35" s="185" t="str">
        <f t="shared" si="3"/>
        <v/>
      </c>
      <c r="AE35" s="143" t="str">
        <f t="shared" si="4"/>
        <v/>
      </c>
      <c r="AF35" s="168"/>
      <c r="AG35" s="63"/>
      <c r="AH35" s="63"/>
      <c r="AI35" s="67"/>
      <c r="AJ35" s="68" t="str">
        <f>IF(Paino1="","",IF(G35="M",500/(DATA!$E$24+DATA!$F$24*J35+DATA!$G$24*J35^2+DATA!$H$24*J35^3+DATA!$I$24*J35^4+DATA!$J$24*J35^5),500/(DATA!$E$25+DATA!$F$25*J35+DATA!$G$25*J35^2+DATA!$H$25*J35^3+DATA!$I$25*J35^4+DATA!$J$25*J35^5)))</f>
        <v/>
      </c>
      <c r="AK35" s="69" t="str">
        <f t="shared" si="5"/>
        <v/>
      </c>
      <c r="AL35" s="70"/>
      <c r="AM35" s="71"/>
      <c r="AN35" s="140" t="str">
        <f t="shared" si="8"/>
        <v/>
      </c>
    </row>
    <row r="36" spans="1:40" ht="15" customHeight="1">
      <c r="A36" s="271" t="str">
        <f>UPPER(IF(Order!Z14&lt;&gt;"",IF(Order!Y14&lt;99998,Order!X14,),))</f>
        <v/>
      </c>
      <c r="B36" s="274">
        <f>IF(Order!Z14&lt;&gt;"",IF(Order!Y14&lt;90000,Order!Y14-Order!Z14*1000,),)</f>
        <v>0</v>
      </c>
      <c r="C36" s="268">
        <f>IF(Order!Z14&lt;&gt;"",IF(Order!Y14&lt;90000,Order!U14,),)</f>
        <v>0</v>
      </c>
      <c r="D36" s="83"/>
      <c r="E36" s="54"/>
      <c r="F36" s="146">
        <f t="shared" si="6"/>
        <v>0</v>
      </c>
      <c r="G36" s="81"/>
      <c r="H36" s="179"/>
      <c r="I36" s="281"/>
      <c r="J36" s="191"/>
      <c r="K36" s="178"/>
      <c r="L36" s="177"/>
      <c r="M36" s="61"/>
      <c r="N36" s="61"/>
      <c r="O36" s="61"/>
      <c r="P36" s="149">
        <v>0</v>
      </c>
      <c r="Q36" s="62" t="str">
        <f t="shared" ref="Q36:Q45" si="16">IF(Paino1="","",IF(_JK1=" ----- "," ----- ",IF(_JK1=0,,VLOOKUP(_JK1,_pai1,1))))</f>
        <v/>
      </c>
      <c r="R36" s="63"/>
      <c r="S36" s="61"/>
      <c r="T36" s="61"/>
      <c r="U36" s="61"/>
      <c r="V36" s="151">
        <v>0</v>
      </c>
      <c r="W36" s="148" t="str">
        <f t="shared" ref="W36:W45" si="17">IF(Paino1="","",IF(_PP1=" ----- "," ----- ",IF(_PP1=0,,VLOOKUP(_PP1,x,1))))</f>
        <v/>
      </c>
      <c r="X36" s="182">
        <f t="shared" si="7"/>
        <v>0</v>
      </c>
      <c r="Y36" s="65"/>
      <c r="Z36" s="65"/>
      <c r="AA36" s="65"/>
      <c r="AB36" s="151">
        <v>0</v>
      </c>
      <c r="AC36" s="64" t="str">
        <f t="shared" ref="AC36:AC45" si="18">IF(Paino1="","",IF(_MV1=" ----- "," ----- ",IF(_MV1=0,,VLOOKUP(_MV1,x,1))))</f>
        <v/>
      </c>
      <c r="AD36" s="185" t="str">
        <f t="shared" si="3"/>
        <v/>
      </c>
      <c r="AE36" s="143" t="str">
        <f t="shared" si="4"/>
        <v/>
      </c>
      <c r="AF36" s="168"/>
      <c r="AG36" s="63"/>
      <c r="AH36" s="66"/>
      <c r="AI36" s="67"/>
      <c r="AJ36" s="68" t="str">
        <f>IF(Paino1="","",IF(G36="M",500/(DATA!$E$24+DATA!$F$24*J36+DATA!$G$24*J36^2+DATA!$H$24*J36^3+DATA!$I$24*J36^4+DATA!$J$24*J36^5),500/(DATA!$E$25+DATA!$F$25*J36+DATA!$G$25*J36^2+DATA!$H$25*J36^3+DATA!$I$25*J36^4+DATA!$J$25*J36^5)))</f>
        <v/>
      </c>
      <c r="AK36" s="69" t="str">
        <f t="shared" si="5"/>
        <v/>
      </c>
      <c r="AL36" s="70"/>
      <c r="AM36" s="71"/>
      <c r="AN36" s="140" t="str">
        <f t="shared" si="8"/>
        <v/>
      </c>
    </row>
    <row r="37" spans="1:40" ht="15" customHeight="1">
      <c r="A37" s="271" t="str">
        <f>UPPER(IF(Order!Z15&lt;&gt;"",IF(Order!Y15&lt;99998,Order!X15,),))</f>
        <v/>
      </c>
      <c r="B37" s="274">
        <f>IF(Order!Z15&lt;&gt;"",IF(Order!Y15&lt;90000,Order!Y15-Order!Z15*1000,),)</f>
        <v>0</v>
      </c>
      <c r="C37" s="268">
        <f>IF(Order!Z15&lt;&gt;"",IF(Order!Y15&lt;90000,Order!U15,),)</f>
        <v>0</v>
      </c>
      <c r="D37" s="83"/>
      <c r="E37" s="54"/>
      <c r="F37" s="146">
        <f t="shared" si="6"/>
        <v>0</v>
      </c>
      <c r="G37" s="81"/>
      <c r="H37" s="179"/>
      <c r="I37" s="281"/>
      <c r="J37" s="190"/>
      <c r="K37" s="178"/>
      <c r="L37" s="177"/>
      <c r="M37" s="61"/>
      <c r="N37" s="61"/>
      <c r="O37" s="61"/>
      <c r="P37" s="149">
        <v>0</v>
      </c>
      <c r="Q37" s="62" t="str">
        <f t="shared" si="16"/>
        <v/>
      </c>
      <c r="R37" s="63"/>
      <c r="S37" s="61"/>
      <c r="T37" s="61"/>
      <c r="U37" s="61"/>
      <c r="V37" s="151">
        <v>0</v>
      </c>
      <c r="W37" s="148" t="str">
        <f t="shared" si="17"/>
        <v/>
      </c>
      <c r="X37" s="182">
        <f t="shared" si="7"/>
        <v>0</v>
      </c>
      <c r="Y37" s="65"/>
      <c r="Z37" s="65"/>
      <c r="AA37" s="65"/>
      <c r="AB37" s="151">
        <v>0</v>
      </c>
      <c r="AC37" s="64" t="str">
        <f t="shared" si="18"/>
        <v/>
      </c>
      <c r="AD37" s="185" t="str">
        <f t="shared" si="3"/>
        <v/>
      </c>
      <c r="AE37" s="143" t="str">
        <f t="shared" si="4"/>
        <v/>
      </c>
      <c r="AF37" s="168"/>
      <c r="AG37" s="63"/>
      <c r="AH37" s="63"/>
      <c r="AI37" s="67"/>
      <c r="AJ37" s="68" t="str">
        <f>IF(Paino1="","",IF(G37="M",500/(DATA!$E$24+DATA!$F$24*J37+DATA!$G$24*J37^2+DATA!$H$24*J37^3+DATA!$I$24*J37^4+DATA!$J$24*J37^5),500/(DATA!$E$25+DATA!$F$25*J37+DATA!$G$25*J37^2+DATA!$H$25*J37^3+DATA!$I$25*J37^4+DATA!$J$25*J37^5)))</f>
        <v/>
      </c>
      <c r="AK37" s="69" t="str">
        <f t="shared" si="5"/>
        <v/>
      </c>
      <c r="AL37" s="70"/>
      <c r="AM37" s="71"/>
      <c r="AN37" s="140" t="str">
        <f t="shared" si="8"/>
        <v/>
      </c>
    </row>
    <row r="38" spans="1:40" ht="15" customHeight="1">
      <c r="A38" s="271" t="str">
        <f>UPPER(IF(Order!Z16&lt;&gt;"",IF(Order!Y16&lt;99998,Order!X16,),))</f>
        <v/>
      </c>
      <c r="B38" s="274">
        <f>IF(Order!Z16&lt;&gt;"",IF(Order!Y16&lt;90000,Order!Y16-Order!Z16*1000,),)</f>
        <v>0</v>
      </c>
      <c r="C38" s="268">
        <f>IF(Order!Z16&lt;&gt;"",IF(Order!Y16&lt;90000,Order!U16,),)</f>
        <v>0</v>
      </c>
      <c r="D38" s="53"/>
      <c r="E38" s="54"/>
      <c r="F38" s="146">
        <f t="shared" si="6"/>
        <v>0</v>
      </c>
      <c r="G38" s="81"/>
      <c r="H38" s="179"/>
      <c r="I38" s="281"/>
      <c r="J38" s="191"/>
      <c r="K38" s="178"/>
      <c r="L38" s="177"/>
      <c r="M38" s="61"/>
      <c r="N38" s="61"/>
      <c r="O38" s="61"/>
      <c r="P38" s="149">
        <v>0</v>
      </c>
      <c r="Q38" s="62" t="str">
        <f t="shared" si="16"/>
        <v/>
      </c>
      <c r="R38" s="63"/>
      <c r="S38" s="61"/>
      <c r="T38" s="61"/>
      <c r="U38" s="61"/>
      <c r="V38" s="151">
        <v>0</v>
      </c>
      <c r="W38" s="148" t="str">
        <f t="shared" si="17"/>
        <v/>
      </c>
      <c r="X38" s="182">
        <f t="shared" si="7"/>
        <v>0</v>
      </c>
      <c r="Y38" s="65"/>
      <c r="Z38" s="65"/>
      <c r="AA38" s="65"/>
      <c r="AB38" s="151">
        <v>0</v>
      </c>
      <c r="AC38" s="64" t="str">
        <f t="shared" si="18"/>
        <v/>
      </c>
      <c r="AD38" s="185" t="str">
        <f t="shared" si="3"/>
        <v/>
      </c>
      <c r="AE38" s="143" t="str">
        <f t="shared" si="4"/>
        <v/>
      </c>
      <c r="AF38" s="168"/>
      <c r="AG38" s="63"/>
      <c r="AH38" s="63"/>
      <c r="AI38" s="67"/>
      <c r="AJ38" s="68" t="str">
        <f>IF(Paino1="","",IF(G38="M",500/(DATA!$E$24+DATA!$F$24*J38+DATA!$G$24*J38^2+DATA!$H$24*J38^3+DATA!$I$24*J38^4+DATA!$J$24*J38^5),500/(DATA!$E$25+DATA!$F$25*J38+DATA!$G$25*J38^2+DATA!$H$25*J38^3+DATA!$I$25*J38^4+DATA!$J$25*J38^5)))</f>
        <v/>
      </c>
      <c r="AK38" s="69" t="str">
        <f t="shared" si="5"/>
        <v/>
      </c>
      <c r="AL38" s="70"/>
      <c r="AM38" s="71"/>
      <c r="AN38" s="140" t="str">
        <f t="shared" si="8"/>
        <v/>
      </c>
    </row>
    <row r="39" spans="1:40" ht="15" customHeight="1">
      <c r="A39" s="259"/>
      <c r="B39" s="261"/>
      <c r="C39" s="268"/>
      <c r="D39" s="53"/>
      <c r="E39" s="54"/>
      <c r="F39" s="146">
        <f t="shared" si="6"/>
        <v>0</v>
      </c>
      <c r="G39" s="81"/>
      <c r="H39" s="179"/>
      <c r="I39" s="281"/>
      <c r="J39" s="191"/>
      <c r="K39" s="178"/>
      <c r="L39" s="177"/>
      <c r="M39" s="61"/>
      <c r="N39" s="61"/>
      <c r="O39" s="61"/>
      <c r="P39" s="149">
        <v>0</v>
      </c>
      <c r="Q39" s="62" t="str">
        <f t="shared" si="16"/>
        <v/>
      </c>
      <c r="R39" s="63"/>
      <c r="S39" s="61"/>
      <c r="T39" s="61"/>
      <c r="U39" s="61"/>
      <c r="V39" s="151">
        <v>0</v>
      </c>
      <c r="W39" s="148" t="str">
        <f t="shared" si="17"/>
        <v/>
      </c>
      <c r="X39" s="182">
        <f t="shared" si="7"/>
        <v>0</v>
      </c>
      <c r="Y39" s="65"/>
      <c r="Z39" s="65"/>
      <c r="AA39" s="65"/>
      <c r="AB39" s="151">
        <v>0</v>
      </c>
      <c r="AC39" s="64" t="str">
        <f t="shared" si="18"/>
        <v/>
      </c>
      <c r="AD39" s="185" t="str">
        <f t="shared" si="3"/>
        <v/>
      </c>
      <c r="AE39" s="143" t="str">
        <f t="shared" si="4"/>
        <v/>
      </c>
      <c r="AF39" s="168"/>
      <c r="AG39" s="63"/>
      <c r="AH39" s="63"/>
      <c r="AI39" s="67"/>
      <c r="AJ39" s="68" t="str">
        <f>IF(Paino1="","",IF(G39="M",500/(DATA!$E$24+DATA!$F$24*J39+DATA!$G$24*J39^2+DATA!$H$24*J39^3+DATA!$I$24*J39^4+DATA!$J$24*J39^5),500/(DATA!$E$25+DATA!$F$25*J39+DATA!$G$25*J39^2+DATA!$H$25*J39^3+DATA!$I$25*J39^4+DATA!$J$25*J39^5)))</f>
        <v/>
      </c>
      <c r="AK39" s="69" t="str">
        <f t="shared" si="5"/>
        <v/>
      </c>
      <c r="AL39" s="70"/>
      <c r="AM39" s="71"/>
      <c r="AN39" s="140" t="str">
        <f t="shared" si="8"/>
        <v/>
      </c>
    </row>
    <row r="40" spans="1:40" ht="15" customHeight="1">
      <c r="A40" s="259"/>
      <c r="B40" s="261"/>
      <c r="C40" s="268"/>
      <c r="D40" s="53"/>
      <c r="E40" s="54"/>
      <c r="F40" s="146">
        <f t="shared" si="6"/>
        <v>0</v>
      </c>
      <c r="G40" s="81"/>
      <c r="H40" s="56"/>
      <c r="I40" s="280"/>
      <c r="J40" s="191"/>
      <c r="K40" s="138"/>
      <c r="L40" s="60"/>
      <c r="M40" s="61"/>
      <c r="N40" s="61"/>
      <c r="O40" s="61"/>
      <c r="P40" s="149">
        <v>0</v>
      </c>
      <c r="Q40" s="62" t="str">
        <f t="shared" si="16"/>
        <v/>
      </c>
      <c r="R40" s="63"/>
      <c r="S40" s="61"/>
      <c r="T40" s="61"/>
      <c r="U40" s="61"/>
      <c r="V40" s="151">
        <v>0</v>
      </c>
      <c r="W40" s="148" t="str">
        <f t="shared" si="17"/>
        <v/>
      </c>
      <c r="X40" s="182">
        <f t="shared" si="7"/>
        <v>0</v>
      </c>
      <c r="Y40" s="65"/>
      <c r="Z40" s="65"/>
      <c r="AA40" s="65"/>
      <c r="AB40" s="151">
        <v>0</v>
      </c>
      <c r="AC40" s="64" t="str">
        <f t="shared" si="18"/>
        <v/>
      </c>
      <c r="AD40" s="185" t="str">
        <f t="shared" si="3"/>
        <v/>
      </c>
      <c r="AE40" s="143" t="str">
        <f t="shared" si="4"/>
        <v/>
      </c>
      <c r="AF40" s="168"/>
      <c r="AG40" s="63"/>
      <c r="AH40" s="63"/>
      <c r="AI40" s="67"/>
      <c r="AJ40" s="68" t="str">
        <f>IF(Paino1="","",IF(G40="M",500/(DATA!$E$24+DATA!$F$24*J40+DATA!$G$24*J40^2+DATA!$H$24*J40^3+DATA!$I$24*J40^4+DATA!$J$24*J40^5),500/(DATA!$E$25+DATA!$F$25*J40+DATA!$G$25*J40^2+DATA!$H$25*J40^3+DATA!$I$25*J40^4+DATA!$J$25*J40^5)))</f>
        <v/>
      </c>
      <c r="AK40" s="69" t="str">
        <f t="shared" si="5"/>
        <v/>
      </c>
      <c r="AL40" s="70"/>
      <c r="AM40" s="71"/>
      <c r="AN40" s="140" t="str">
        <f t="shared" si="8"/>
        <v/>
      </c>
    </row>
    <row r="41" spans="1:40" ht="15" customHeight="1">
      <c r="A41" s="259"/>
      <c r="B41" s="261"/>
      <c r="C41" s="268"/>
      <c r="D41" s="53"/>
      <c r="E41" s="54"/>
      <c r="F41" s="146">
        <f t="shared" si="6"/>
        <v>0</v>
      </c>
      <c r="G41" s="55"/>
      <c r="H41" s="56"/>
      <c r="I41" s="280"/>
      <c r="J41" s="191"/>
      <c r="K41" s="138"/>
      <c r="L41" s="76"/>
      <c r="M41" s="61"/>
      <c r="N41" s="61"/>
      <c r="O41" s="61"/>
      <c r="P41" s="149">
        <v>0</v>
      </c>
      <c r="Q41" s="62" t="str">
        <f t="shared" si="16"/>
        <v/>
      </c>
      <c r="R41" s="63"/>
      <c r="S41" s="61"/>
      <c r="T41" s="61"/>
      <c r="U41" s="61"/>
      <c r="V41" s="151">
        <v>0</v>
      </c>
      <c r="W41" s="148" t="str">
        <f t="shared" si="17"/>
        <v/>
      </c>
      <c r="X41" s="182">
        <f t="shared" si="7"/>
        <v>0</v>
      </c>
      <c r="Y41" s="65"/>
      <c r="Z41" s="65"/>
      <c r="AA41" s="65"/>
      <c r="AB41" s="151">
        <v>0</v>
      </c>
      <c r="AC41" s="64" t="str">
        <f t="shared" si="18"/>
        <v/>
      </c>
      <c r="AD41" s="185" t="str">
        <f t="shared" si="3"/>
        <v/>
      </c>
      <c r="AE41" s="143" t="str">
        <f t="shared" si="4"/>
        <v/>
      </c>
      <c r="AF41" s="168"/>
      <c r="AG41" s="63"/>
      <c r="AH41" s="63"/>
      <c r="AI41" s="67"/>
      <c r="AJ41" s="68" t="str">
        <f>IF(Paino1="","",IF(G41="M",500/(DATA!$E$24+DATA!$F$24*J41+DATA!$G$24*J41^2+DATA!$H$24*J41^3+DATA!$I$24*J41^4+DATA!$J$24*J41^5),500/(DATA!$E$25+DATA!$F$25*J41+DATA!$G$25*J41^2+DATA!$H$25*J41^3+DATA!$I$25*J41^4+DATA!$J$25*J41^5)))</f>
        <v/>
      </c>
      <c r="AK41" s="69" t="str">
        <f t="shared" si="5"/>
        <v/>
      </c>
      <c r="AL41" s="70"/>
      <c r="AM41" s="71"/>
      <c r="AN41" s="140" t="str">
        <f t="shared" si="8"/>
        <v/>
      </c>
    </row>
    <row r="42" spans="1:40" ht="15" customHeight="1">
      <c r="A42" s="259"/>
      <c r="B42" s="261"/>
      <c r="C42" s="268"/>
      <c r="D42" s="53"/>
      <c r="E42" s="54"/>
      <c r="F42" s="146">
        <f t="shared" si="6"/>
        <v>0</v>
      </c>
      <c r="G42" s="81"/>
      <c r="H42" s="56"/>
      <c r="I42" s="280"/>
      <c r="J42" s="191"/>
      <c r="K42" s="138"/>
      <c r="L42" s="76"/>
      <c r="M42" s="61"/>
      <c r="N42" s="61"/>
      <c r="O42" s="61"/>
      <c r="P42" s="149">
        <v>0</v>
      </c>
      <c r="Q42" s="62" t="str">
        <f t="shared" si="16"/>
        <v/>
      </c>
      <c r="R42" s="63"/>
      <c r="S42" s="61"/>
      <c r="T42" s="61"/>
      <c r="U42" s="61"/>
      <c r="V42" s="151">
        <v>0</v>
      </c>
      <c r="W42" s="148" t="str">
        <f t="shared" si="17"/>
        <v/>
      </c>
      <c r="X42" s="182">
        <f t="shared" si="7"/>
        <v>0</v>
      </c>
      <c r="Y42" s="65"/>
      <c r="Z42" s="65"/>
      <c r="AA42" s="65"/>
      <c r="AB42" s="151">
        <v>0</v>
      </c>
      <c r="AC42" s="64" t="str">
        <f t="shared" si="18"/>
        <v/>
      </c>
      <c r="AD42" s="185" t="str">
        <f t="shared" si="3"/>
        <v/>
      </c>
      <c r="AE42" s="143" t="str">
        <f t="shared" si="4"/>
        <v/>
      </c>
      <c r="AF42" s="168"/>
      <c r="AG42" s="63"/>
      <c r="AH42" s="63"/>
      <c r="AI42" s="67"/>
      <c r="AJ42" s="68" t="str">
        <f>IF(Paino1="","",IF(G42="M",500/(DATA!$E$24+DATA!$F$24*J42+DATA!$G$24*J42^2+DATA!$H$24*J42^3+DATA!$I$24*J42^4+DATA!$J$24*J42^5),500/(DATA!$E$25+DATA!$F$25*J42+DATA!$G$25*J42^2+DATA!$H$25*J42^3+DATA!$I$25*J42^4+DATA!$J$25*J42^5)))</f>
        <v/>
      </c>
      <c r="AK42" s="69" t="str">
        <f t="shared" si="5"/>
        <v/>
      </c>
      <c r="AL42" s="70"/>
      <c r="AM42" s="71"/>
      <c r="AN42" s="140" t="str">
        <f t="shared" si="8"/>
        <v/>
      </c>
    </row>
    <row r="43" spans="1:40" ht="15" customHeight="1">
      <c r="A43" s="259"/>
      <c r="B43" s="261"/>
      <c r="C43" s="262"/>
      <c r="D43" s="53"/>
      <c r="E43" s="54"/>
      <c r="F43" s="146">
        <f t="shared" si="6"/>
        <v>0</v>
      </c>
      <c r="G43" s="81"/>
      <c r="H43" s="56"/>
      <c r="I43" s="280"/>
      <c r="J43" s="191"/>
      <c r="K43" s="138"/>
      <c r="L43" s="76"/>
      <c r="M43" s="61"/>
      <c r="N43" s="61"/>
      <c r="O43" s="61"/>
      <c r="P43" s="149">
        <v>0</v>
      </c>
      <c r="Q43" s="62" t="str">
        <f t="shared" si="16"/>
        <v/>
      </c>
      <c r="R43" s="63"/>
      <c r="S43" s="61"/>
      <c r="T43" s="61"/>
      <c r="U43" s="61"/>
      <c r="V43" s="151">
        <v>0</v>
      </c>
      <c r="W43" s="148" t="str">
        <f t="shared" si="17"/>
        <v/>
      </c>
      <c r="X43" s="182">
        <f t="shared" si="7"/>
        <v>0</v>
      </c>
      <c r="Y43" s="65"/>
      <c r="Z43" s="65"/>
      <c r="AA43" s="65"/>
      <c r="AB43" s="151">
        <v>0</v>
      </c>
      <c r="AC43" s="64" t="str">
        <f t="shared" si="18"/>
        <v/>
      </c>
      <c r="AD43" s="186" t="str">
        <f t="shared" si="3"/>
        <v/>
      </c>
      <c r="AE43" s="144" t="str">
        <f t="shared" si="4"/>
        <v/>
      </c>
      <c r="AF43" s="168"/>
      <c r="AG43" s="63"/>
      <c r="AH43" s="63"/>
      <c r="AI43" s="67"/>
      <c r="AJ43" s="68" t="str">
        <f>IF(Paino1="","",IF(G43="M",500/(DATA!$E$24+DATA!$F$24*J43+DATA!$G$24*J43^2+DATA!$H$24*J43^3+DATA!$I$24*J43^4+DATA!$J$24*J43^5),500/(DATA!$E$25+DATA!$F$25*J43+DATA!$G$25*J43^2+DATA!$H$25*J43^3+DATA!$I$25*J43^4+DATA!$J$25*J43^5)))</f>
        <v/>
      </c>
      <c r="AK43" s="69" t="str">
        <f t="shared" si="5"/>
        <v/>
      </c>
      <c r="AL43" s="70"/>
      <c r="AM43" s="71"/>
      <c r="AN43" s="140" t="str">
        <f t="shared" si="8"/>
        <v/>
      </c>
    </row>
    <row r="44" spans="1:40" ht="15" customHeight="1">
      <c r="A44" s="259"/>
      <c r="B44" s="261"/>
      <c r="C44" s="262"/>
      <c r="D44" s="53"/>
      <c r="E44" s="54"/>
      <c r="F44" s="146">
        <f t="shared" si="6"/>
        <v>0</v>
      </c>
      <c r="G44" s="55"/>
      <c r="H44" s="82"/>
      <c r="I44" s="280"/>
      <c r="J44" s="191"/>
      <c r="K44" s="138"/>
      <c r="L44" s="60"/>
      <c r="M44" s="61"/>
      <c r="N44" s="61"/>
      <c r="O44" s="61"/>
      <c r="P44" s="149">
        <v>0</v>
      </c>
      <c r="Q44" s="62" t="str">
        <f t="shared" si="16"/>
        <v/>
      </c>
      <c r="R44" s="63"/>
      <c r="S44" s="61"/>
      <c r="T44" s="61"/>
      <c r="U44" s="61"/>
      <c r="V44" s="151">
        <v>0</v>
      </c>
      <c r="W44" s="148" t="str">
        <f t="shared" si="17"/>
        <v/>
      </c>
      <c r="X44" s="182">
        <f t="shared" si="7"/>
        <v>0</v>
      </c>
      <c r="Y44" s="65"/>
      <c r="Z44" s="65"/>
      <c r="AA44" s="65"/>
      <c r="AB44" s="151">
        <v>0</v>
      </c>
      <c r="AC44" s="64" t="str">
        <f t="shared" si="18"/>
        <v/>
      </c>
      <c r="AD44" s="186" t="str">
        <f t="shared" si="3"/>
        <v/>
      </c>
      <c r="AE44" s="144" t="str">
        <f t="shared" si="4"/>
        <v/>
      </c>
      <c r="AF44" s="168"/>
      <c r="AG44" s="63"/>
      <c r="AH44" s="63"/>
      <c r="AI44" s="67"/>
      <c r="AJ44" s="68" t="str">
        <f>IF(Paino1="","",IF(G44="M",500/(DATA!$E$24+DATA!$F$24*J44+DATA!$G$24*J44^2+DATA!$H$24*J44^3+DATA!$I$24*J44^4+DATA!$J$24*J44^5),500/(DATA!$E$25+DATA!$F$25*J44+DATA!$G$25*J44^2+DATA!$H$25*J44^3+DATA!$I$25*J44^4+DATA!$J$25*J44^5)))</f>
        <v/>
      </c>
      <c r="AK44" s="69" t="str">
        <f t="shared" si="5"/>
        <v/>
      </c>
      <c r="AL44" s="70"/>
      <c r="AM44" s="71"/>
      <c r="AN44" s="140" t="str">
        <f t="shared" si="8"/>
        <v/>
      </c>
    </row>
    <row r="45" spans="1:40" ht="15" customHeight="1" thickBot="1">
      <c r="A45" s="276"/>
      <c r="B45" s="277"/>
      <c r="C45" s="278"/>
      <c r="D45" s="84"/>
      <c r="E45" s="54"/>
      <c r="F45" s="146">
        <f t="shared" si="6"/>
        <v>0</v>
      </c>
      <c r="G45" s="81"/>
      <c r="H45" s="82"/>
      <c r="I45" s="279"/>
      <c r="J45" s="190"/>
      <c r="K45" s="138"/>
      <c r="L45" s="60"/>
      <c r="M45" s="61"/>
      <c r="N45" s="61"/>
      <c r="O45" s="61"/>
      <c r="P45" s="149">
        <v>0</v>
      </c>
      <c r="Q45" s="62" t="str">
        <f t="shared" si="16"/>
        <v/>
      </c>
      <c r="R45" s="63"/>
      <c r="S45" s="61"/>
      <c r="T45" s="61"/>
      <c r="U45" s="61"/>
      <c r="V45" s="151">
        <v>0</v>
      </c>
      <c r="W45" s="148" t="str">
        <f t="shared" si="17"/>
        <v/>
      </c>
      <c r="X45" s="182">
        <f t="shared" si="7"/>
        <v>0</v>
      </c>
      <c r="Y45" s="65"/>
      <c r="Z45" s="65"/>
      <c r="AA45" s="65"/>
      <c r="AB45" s="151">
        <v>0</v>
      </c>
      <c r="AC45" s="64" t="str">
        <f t="shared" si="18"/>
        <v/>
      </c>
      <c r="AD45" s="186" t="str">
        <f t="shared" si="3"/>
        <v/>
      </c>
      <c r="AE45" s="144" t="str">
        <f t="shared" si="4"/>
        <v/>
      </c>
      <c r="AF45" s="169"/>
      <c r="AG45" s="63"/>
      <c r="AH45" s="63"/>
      <c r="AI45" s="67"/>
      <c r="AJ45" s="68" t="str">
        <f>IF(Paino1="","",IF(G45="M",500/(DATA!$E$24+DATA!$F$24*J45+DATA!$G$24*J45^2+DATA!$H$24*J45^3+DATA!$I$24*J45^4+DATA!$J$24*J45^5),500/(DATA!$E$25+DATA!$F$25*J45+DATA!$G$25*J45^2+DATA!$H$25*J45^3+DATA!$I$25*J45^4+DATA!$J$25*J45^5)))</f>
        <v/>
      </c>
      <c r="AK45" s="69" t="str">
        <f t="shared" si="5"/>
        <v/>
      </c>
      <c r="AL45" s="85"/>
      <c r="AM45" s="86"/>
      <c r="AN45" s="140" t="str">
        <f t="shared" si="8"/>
        <v/>
      </c>
    </row>
    <row r="46" spans="1:40">
      <c r="F46" s="89"/>
      <c r="G46" s="90" t="s">
        <v>405</v>
      </c>
      <c r="H46" s="91"/>
      <c r="I46" s="92"/>
      <c r="J46" s="93" t="s">
        <v>1945</v>
      </c>
      <c r="K46" s="11"/>
      <c r="L46" s="22"/>
      <c r="M46" s="94"/>
      <c r="N46" s="10"/>
      <c r="O46" s="94"/>
      <c r="P46" s="94"/>
      <c r="Q46" s="95"/>
      <c r="R46" s="95"/>
      <c r="S46" s="94"/>
      <c r="T46" s="94"/>
      <c r="U46" s="7" t="s">
        <v>1946</v>
      </c>
      <c r="V46" s="94"/>
      <c r="W46" s="95"/>
      <c r="X46" s="183"/>
      <c r="Y46" s="94"/>
      <c r="Z46" s="94"/>
      <c r="AA46" s="94"/>
      <c r="AB46" s="94"/>
      <c r="AC46" s="95"/>
      <c r="AD46" s="69"/>
      <c r="AE46" s="96"/>
      <c r="AF46" s="97"/>
      <c r="AG46" s="94"/>
      <c r="AH46" s="94"/>
      <c r="AI46" s="94"/>
      <c r="AJ46" s="98"/>
      <c r="AK46" s="69"/>
      <c r="AL46" s="70"/>
      <c r="AM46" s="170"/>
    </row>
    <row r="47" spans="1:40">
      <c r="F47" s="89"/>
      <c r="G47" s="99"/>
      <c r="H47" s="10"/>
      <c r="I47" s="10"/>
      <c r="J47" s="7" t="s">
        <v>1942</v>
      </c>
      <c r="K47" s="10"/>
      <c r="M47" s="10"/>
      <c r="N47" s="94"/>
      <c r="O47" s="94"/>
      <c r="P47" s="94"/>
      <c r="Q47" s="95"/>
      <c r="R47" s="95"/>
      <c r="S47" s="94"/>
      <c r="T47" s="94"/>
      <c r="U47" s="94" t="s">
        <v>1947</v>
      </c>
      <c r="V47" s="94"/>
      <c r="W47" s="95"/>
      <c r="X47" s="183"/>
      <c r="Y47" s="94"/>
      <c r="Z47" s="94"/>
      <c r="AA47" s="94"/>
      <c r="AB47" s="94"/>
      <c r="AC47" s="95"/>
      <c r="AD47" s="69"/>
      <c r="AE47" s="96"/>
      <c r="AF47" s="97"/>
      <c r="AG47" s="94"/>
      <c r="AH47" s="94"/>
      <c r="AI47" s="94"/>
      <c r="AJ47" s="98"/>
      <c r="AK47" s="69"/>
      <c r="AL47" s="70"/>
      <c r="AM47" s="170"/>
    </row>
    <row r="48" spans="1:40">
      <c r="F48" s="89"/>
      <c r="G48" s="100"/>
      <c r="H48" s="10"/>
      <c r="I48" s="10"/>
      <c r="J48" s="7" t="s">
        <v>1944</v>
      </c>
      <c r="K48" s="101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Y48" s="10"/>
      <c r="Z48" s="10"/>
      <c r="AA48" s="10"/>
      <c r="AB48" s="10"/>
      <c r="AC48" s="10"/>
      <c r="AE48" s="10"/>
      <c r="AF48" s="102"/>
      <c r="AG48" s="103"/>
      <c r="AH48" s="103"/>
      <c r="AI48" s="103"/>
      <c r="AJ48" s="104"/>
      <c r="AK48" s="70"/>
      <c r="AL48" s="70"/>
      <c r="AM48" s="170"/>
    </row>
    <row r="49" spans="6:35" ht="10.5" customHeight="1">
      <c r="F49" s="105"/>
      <c r="G49" s="106"/>
      <c r="H49" s="106"/>
      <c r="I49" s="106"/>
      <c r="J49" s="106"/>
      <c r="K49" s="106"/>
      <c r="L49" s="106"/>
      <c r="M49" s="106"/>
      <c r="V49" s="7">
        <v>0</v>
      </c>
      <c r="AF49" s="87"/>
      <c r="AG49" s="87"/>
      <c r="AH49" s="87"/>
      <c r="AI49" s="87"/>
    </row>
    <row r="50" spans="6:35">
      <c r="I50" s="343" t="s">
        <v>403</v>
      </c>
      <c r="J50" s="343"/>
      <c r="K50" s="172" t="s">
        <v>1948</v>
      </c>
      <c r="L50" s="152"/>
      <c r="M50" s="342" t="s">
        <v>404</v>
      </c>
      <c r="N50" s="342"/>
      <c r="O50" s="339" t="s">
        <v>1949</v>
      </c>
      <c r="P50" s="339"/>
      <c r="Q50" s="339"/>
      <c r="R50" s="339"/>
      <c r="S50" s="339"/>
      <c r="T50" s="339"/>
      <c r="U50" s="339"/>
      <c r="V50" s="152"/>
      <c r="W50" s="152"/>
      <c r="X50" s="184"/>
      <c r="Y50" s="337"/>
      <c r="Z50" s="337"/>
      <c r="AA50" s="338" t="s">
        <v>1950</v>
      </c>
      <c r="AB50" s="338"/>
      <c r="AC50" s="338"/>
      <c r="AD50" s="338"/>
      <c r="AE50" s="338"/>
      <c r="AF50" s="94"/>
      <c r="AG50" s="87"/>
      <c r="AH50" s="87"/>
    </row>
    <row r="51" spans="6:35" ht="21.75" customHeight="1">
      <c r="I51" s="341"/>
      <c r="J51" s="341"/>
      <c r="K51" s="153"/>
      <c r="L51" s="87"/>
      <c r="M51" s="87"/>
      <c r="O51" s="340"/>
      <c r="P51" s="340"/>
      <c r="Q51" s="340"/>
      <c r="R51" s="340"/>
      <c r="S51" s="340"/>
      <c r="T51" s="340"/>
      <c r="U51" s="340"/>
      <c r="V51" s="87"/>
      <c r="W51" s="87"/>
      <c r="X51" s="88"/>
      <c r="Z51" s="87"/>
      <c r="AA51" s="340"/>
      <c r="AB51" s="340"/>
      <c r="AC51" s="340"/>
      <c r="AD51" s="340"/>
      <c r="AE51" s="340"/>
      <c r="AF51" s="111"/>
      <c r="AG51" s="87"/>
      <c r="AH51" s="87"/>
    </row>
    <row r="52" spans="6:35" ht="21.75" customHeight="1">
      <c r="I52" s="341" t="s">
        <v>1863</v>
      </c>
      <c r="J52" s="341"/>
      <c r="K52" s="108">
        <v>6035</v>
      </c>
      <c r="L52" s="87"/>
      <c r="M52" s="341" t="s">
        <v>1863</v>
      </c>
      <c r="N52" s="341"/>
      <c r="O52" s="340">
        <v>5564</v>
      </c>
      <c r="P52" s="340"/>
      <c r="Q52" s="340"/>
      <c r="R52" s="340"/>
      <c r="S52" s="340"/>
      <c r="T52" s="340"/>
      <c r="U52" s="340"/>
      <c r="V52" s="87"/>
      <c r="W52" s="87"/>
      <c r="X52" s="88"/>
      <c r="Y52" s="341"/>
      <c r="Z52" s="341"/>
      <c r="AA52" s="340">
        <v>6013</v>
      </c>
      <c r="AB52" s="340"/>
      <c r="AC52" s="340"/>
      <c r="AD52" s="340"/>
      <c r="AE52" s="340"/>
      <c r="AF52" s="111"/>
      <c r="AG52" s="87"/>
      <c r="AH52" s="87"/>
    </row>
    <row r="53" spans="6:35">
      <c r="I53" s="109"/>
      <c r="L53" s="87"/>
      <c r="M53" s="87"/>
      <c r="W53" s="87"/>
      <c r="X53" s="88"/>
      <c r="AH53" s="87"/>
    </row>
    <row r="54" spans="6:35">
      <c r="I54" s="109"/>
      <c r="J54" s="88"/>
      <c r="K54" s="87"/>
      <c r="L54" s="87"/>
      <c r="M54" s="87"/>
      <c r="N54" s="87"/>
      <c r="P54" s="107"/>
      <c r="R54" s="107"/>
      <c r="S54" s="154"/>
      <c r="T54" s="87"/>
      <c r="U54" s="87"/>
      <c r="V54" s="87"/>
      <c r="W54" s="87"/>
      <c r="X54" s="88"/>
      <c r="Z54" s="107"/>
      <c r="AB54" s="107"/>
      <c r="AC54" s="110"/>
      <c r="AD54" s="88"/>
      <c r="AE54" s="87"/>
      <c r="AF54" s="87"/>
      <c r="AG54" s="87"/>
      <c r="AH54" s="87"/>
    </row>
    <row r="55" spans="6:35">
      <c r="L55" s="111"/>
      <c r="W55" s="87"/>
      <c r="AH55" s="87"/>
    </row>
    <row r="56" spans="6:35">
      <c r="H56" s="107"/>
      <c r="I56" s="109"/>
      <c r="J56" s="88"/>
      <c r="K56" s="87"/>
      <c r="L56" s="87"/>
      <c r="M56" s="87"/>
      <c r="N56" s="87"/>
      <c r="O56" s="87"/>
      <c r="P56" s="88"/>
      <c r="Q56" s="87"/>
      <c r="R56" s="88"/>
      <c r="S56" s="87"/>
      <c r="T56" s="87"/>
      <c r="U56" s="87"/>
      <c r="V56" s="87"/>
      <c r="W56" s="87"/>
      <c r="X56" s="88"/>
      <c r="Y56" s="87"/>
      <c r="Z56" s="88"/>
      <c r="AA56" s="87"/>
      <c r="AB56" s="88"/>
      <c r="AC56" s="87"/>
      <c r="AD56" s="88"/>
      <c r="AE56" s="87"/>
      <c r="AF56" s="87"/>
      <c r="AG56" s="87"/>
      <c r="AH56" s="87"/>
    </row>
    <row r="57" spans="6:35">
      <c r="L57" s="7"/>
    </row>
    <row r="60" spans="6:35">
      <c r="G60" s="112"/>
      <c r="I60" s="113"/>
    </row>
    <row r="61" spans="6:35">
      <c r="G61" s="112"/>
      <c r="I61" s="113"/>
    </row>
    <row r="62" spans="6:35">
      <c r="G62" s="112"/>
      <c r="I62" s="113"/>
    </row>
    <row r="63" spans="6:35">
      <c r="G63" s="112"/>
      <c r="I63" s="113"/>
    </row>
    <row r="64" spans="6:35">
      <c r="G64" s="112"/>
      <c r="I64" s="113"/>
    </row>
    <row r="65536" spans="15:15">
      <c r="O65536" s="114"/>
    </row>
  </sheetData>
  <sortState ref="G29:AM29">
    <sortCondition ref="AF29"/>
  </sortState>
  <mergeCells count="24">
    <mergeCell ref="AA51:AE51"/>
    <mergeCell ref="I51:J51"/>
    <mergeCell ref="M50:N50"/>
    <mergeCell ref="O52:U52"/>
    <mergeCell ref="O51:U51"/>
    <mergeCell ref="AA52:AE52"/>
    <mergeCell ref="M52:N52"/>
    <mergeCell ref="Y52:Z52"/>
    <mergeCell ref="I52:J52"/>
    <mergeCell ref="I50:J50"/>
    <mergeCell ref="Y6:AA6"/>
    <mergeCell ref="M6:O6"/>
    <mergeCell ref="S6:U6"/>
    <mergeCell ref="Y50:Z50"/>
    <mergeCell ref="AA50:AE50"/>
    <mergeCell ref="O50:U50"/>
    <mergeCell ref="A28:C28"/>
    <mergeCell ref="A26:C26"/>
    <mergeCell ref="A8:C8"/>
    <mergeCell ref="G2:K2"/>
    <mergeCell ref="I5:K5"/>
    <mergeCell ref="G3:L3"/>
    <mergeCell ref="G4:L4"/>
    <mergeCell ref="E6:E7"/>
  </mergeCells>
  <phoneticPr fontId="0" type="noConversion"/>
  <conditionalFormatting sqref="N1:N5 AA1:AA5 U1:U5">
    <cfRule type="cellIs" dxfId="4" priority="1" stopIfTrue="1" operator="equal">
      <formula>"loppu"</formula>
    </cfRule>
  </conditionalFormatting>
  <conditionalFormatting sqref="AM5:AM10 AM13:AM18 AM22:AM27">
    <cfRule type="cellIs" dxfId="3" priority="2" stopIfTrue="1" operator="equal">
      <formula>"Ryhmän loppu"</formula>
    </cfRule>
  </conditionalFormatting>
  <conditionalFormatting sqref="A11 A31:A38 A29 A13:A20 A25">
    <cfRule type="cellIs" dxfId="2" priority="3" stopIfTrue="1" operator="equal">
      <formula>"End of Group"</formula>
    </cfRule>
  </conditionalFormatting>
  <conditionalFormatting sqref="A30">
    <cfRule type="cellIs" dxfId="1" priority="4" stopIfTrue="1" operator="equal">
      <formula>"End"</formula>
    </cfRule>
  </conditionalFormatting>
  <conditionalFormatting sqref="I5:K5">
    <cfRule type="cellIs" dxfId="0" priority="5" stopIfTrue="1" operator="equal">
      <formula>""</formula>
    </cfRule>
  </conditionalFormatting>
  <printOptions horizontalCentered="1" verticalCentered="1" gridLines="1" gridLinesSet="0"/>
  <pageMargins left="0.41" right="0.27" top="0.2" bottom="0.22" header="0.2" footer="0.22"/>
  <pageSetup paperSize="9" scale="6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ul3"/>
  <dimension ref="A1:AG160"/>
  <sheetViews>
    <sheetView zoomScale="75" workbookViewId="0">
      <selection activeCell="U8" sqref="U8:AF160"/>
    </sheetView>
  </sheetViews>
  <sheetFormatPr defaultRowHeight="12.75"/>
  <cols>
    <col min="4" max="4" width="11.5703125" customWidth="1"/>
  </cols>
  <sheetData>
    <row r="1" spans="1:33">
      <c r="A1">
        <v>8</v>
      </c>
      <c r="B1">
        <v>17</v>
      </c>
      <c r="C1">
        <v>28</v>
      </c>
    </row>
    <row r="3" spans="1:33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U3">
        <v>1</v>
      </c>
      <c r="V3">
        <v>2</v>
      </c>
      <c r="W3">
        <v>3</v>
      </c>
      <c r="X3">
        <v>4</v>
      </c>
      <c r="Y3">
        <v>5</v>
      </c>
      <c r="Z3">
        <v>6</v>
      </c>
      <c r="AA3">
        <v>7</v>
      </c>
      <c r="AB3">
        <v>8</v>
      </c>
      <c r="AC3">
        <v>9</v>
      </c>
      <c r="AD3">
        <v>10</v>
      </c>
      <c r="AE3">
        <v>11</v>
      </c>
      <c r="AF3">
        <v>12</v>
      </c>
      <c r="AG3">
        <v>13</v>
      </c>
    </row>
    <row r="5" spans="1:33">
      <c r="B5" t="s">
        <v>371</v>
      </c>
      <c r="C5" t="s">
        <v>402</v>
      </c>
      <c r="J5" t="s">
        <v>372</v>
      </c>
      <c r="K5" t="s">
        <v>373</v>
      </c>
      <c r="L5" t="s">
        <v>374</v>
      </c>
      <c r="U5">
        <f>COLUMN()</f>
        <v>21</v>
      </c>
      <c r="V5" t="s">
        <v>375</v>
      </c>
      <c r="W5" t="s">
        <v>402</v>
      </c>
      <c r="AD5" t="s">
        <v>372</v>
      </c>
      <c r="AE5" t="s">
        <v>373</v>
      </c>
      <c r="AF5" t="s">
        <v>374</v>
      </c>
    </row>
    <row r="7" spans="1:33">
      <c r="A7" t="s">
        <v>389</v>
      </c>
      <c r="U7" t="s">
        <v>385</v>
      </c>
    </row>
    <row r="8" spans="1:33">
      <c r="A8" s="115"/>
      <c r="B8" s="57"/>
      <c r="C8" s="58" t="s">
        <v>401</v>
      </c>
      <c r="D8" s="59" t="s">
        <v>400</v>
      </c>
      <c r="E8">
        <v>99997</v>
      </c>
      <c r="F8" t="s">
        <v>401</v>
      </c>
      <c r="M8">
        <f>IF(J8&lt;&gt;"",IF(J8&gt;0,1,0),0)</f>
        <v>0</v>
      </c>
      <c r="W8" t="s">
        <v>401</v>
      </c>
      <c r="X8" t="s">
        <v>400</v>
      </c>
      <c r="Y8">
        <v>99997</v>
      </c>
      <c r="Z8" t="s">
        <v>401</v>
      </c>
      <c r="AG8">
        <f>IF(AD8&lt;&gt;"",IF(AD8&gt;0,1,0),0)</f>
        <v>0</v>
      </c>
    </row>
    <row r="9" spans="1:33">
      <c r="A9" s="115" t="s">
        <v>376</v>
      </c>
      <c r="B9" s="57" t="s">
        <v>376</v>
      </c>
      <c r="C9" s="58">
        <v>3</v>
      </c>
      <c r="D9" s="59" t="s">
        <v>1919</v>
      </c>
      <c r="E9">
        <v>99998</v>
      </c>
      <c r="G9">
        <v>3</v>
      </c>
      <c r="H9">
        <v>13</v>
      </c>
      <c r="I9">
        <v>1</v>
      </c>
      <c r="J9" t="s">
        <v>376</v>
      </c>
      <c r="K9" t="s">
        <v>1916</v>
      </c>
      <c r="M9">
        <f>IF(J9&lt;&gt;"",IF(J9&gt;0,IF(K8=K9,M8+1,1),0),0)</f>
        <v>0</v>
      </c>
      <c r="U9" t="s">
        <v>376</v>
      </c>
      <c r="V9" t="s">
        <v>376</v>
      </c>
      <c r="Y9">
        <v>99998</v>
      </c>
      <c r="AA9">
        <v>3</v>
      </c>
      <c r="AB9">
        <v>18</v>
      </c>
      <c r="AC9">
        <v>1</v>
      </c>
      <c r="AD9" t="s">
        <v>376</v>
      </c>
      <c r="AG9">
        <f>IF(AD9&lt;&gt;"",IF(AD9&gt;0,IF(AE8=AE9,AG8+1,1),0),0)</f>
        <v>0</v>
      </c>
    </row>
    <row r="10" spans="1:33">
      <c r="A10" s="115" t="s">
        <v>376</v>
      </c>
      <c r="B10" s="57"/>
      <c r="C10" s="58">
        <v>3</v>
      </c>
      <c r="D10" s="59" t="s">
        <v>1919</v>
      </c>
      <c r="E10">
        <v>99998</v>
      </c>
      <c r="G10">
        <v>3</v>
      </c>
      <c r="H10">
        <v>13</v>
      </c>
      <c r="I10">
        <v>2</v>
      </c>
      <c r="M10">
        <f t="shared" ref="M10:M28" si="0">IF(J10&lt;&gt;"",IF(J10&gt;0,IF(K9=K10,M9+1,1),0),0)</f>
        <v>0</v>
      </c>
      <c r="U10" t="s">
        <v>376</v>
      </c>
      <c r="V10" t="s">
        <v>376</v>
      </c>
      <c r="X10" t="s">
        <v>1928</v>
      </c>
      <c r="Y10">
        <v>99998</v>
      </c>
      <c r="AA10">
        <v>3</v>
      </c>
      <c r="AB10">
        <v>19</v>
      </c>
      <c r="AC10">
        <v>1</v>
      </c>
      <c r="AD10" t="s">
        <v>376</v>
      </c>
      <c r="AG10">
        <f t="shared" ref="AG10:AG28" si="1">IF(AD10&lt;&gt;"",IF(AD10&gt;0,IF(AE9=AE10,AG9+1,1),0),0)</f>
        <v>0</v>
      </c>
    </row>
    <row r="11" spans="1:33">
      <c r="A11" s="115" t="s">
        <v>376</v>
      </c>
      <c r="B11" s="57"/>
      <c r="C11" s="58">
        <v>3</v>
      </c>
      <c r="D11" s="116" t="s">
        <v>1919</v>
      </c>
      <c r="E11">
        <v>99998</v>
      </c>
      <c r="G11">
        <v>3</v>
      </c>
      <c r="H11">
        <v>13</v>
      </c>
      <c r="I11">
        <v>3</v>
      </c>
      <c r="M11">
        <f t="shared" si="0"/>
        <v>0</v>
      </c>
      <c r="U11" t="s">
        <v>376</v>
      </c>
      <c r="V11" t="s">
        <v>376</v>
      </c>
      <c r="Y11">
        <v>99998</v>
      </c>
      <c r="AA11">
        <v>3</v>
      </c>
      <c r="AB11">
        <v>20</v>
      </c>
      <c r="AC11">
        <v>1</v>
      </c>
      <c r="AD11" t="s">
        <v>376</v>
      </c>
      <c r="AG11">
        <f t="shared" si="1"/>
        <v>0</v>
      </c>
    </row>
    <row r="12" spans="1:33">
      <c r="A12" s="115" t="e">
        <v>#VALUE!</v>
      </c>
      <c r="B12" s="57" t="s">
        <v>376</v>
      </c>
      <c r="C12" s="58"/>
      <c r="D12" s="59" t="s">
        <v>1622</v>
      </c>
      <c r="E12">
        <v>99998</v>
      </c>
      <c r="G12">
        <v>3</v>
      </c>
      <c r="H12">
        <v>8</v>
      </c>
      <c r="I12">
        <v>1</v>
      </c>
      <c r="J12" t="s">
        <v>376</v>
      </c>
      <c r="M12">
        <f t="shared" si="0"/>
        <v>0</v>
      </c>
      <c r="U12" t="s">
        <v>376</v>
      </c>
      <c r="V12" t="s">
        <v>376</v>
      </c>
      <c r="Y12">
        <v>99998</v>
      </c>
      <c r="AA12">
        <v>3</v>
      </c>
      <c r="AB12">
        <v>30</v>
      </c>
      <c r="AC12">
        <v>1</v>
      </c>
      <c r="AD12" t="s">
        <v>376</v>
      </c>
      <c r="AG12">
        <f t="shared" si="1"/>
        <v>0</v>
      </c>
    </row>
    <row r="13" spans="1:33">
      <c r="A13" s="115" t="s">
        <v>376</v>
      </c>
      <c r="B13" s="57" t="s">
        <v>376</v>
      </c>
      <c r="C13" s="58"/>
      <c r="D13" s="59"/>
      <c r="E13">
        <v>99998</v>
      </c>
      <c r="G13">
        <v>3</v>
      </c>
      <c r="H13">
        <v>9</v>
      </c>
      <c r="I13">
        <v>1</v>
      </c>
      <c r="J13" t="s">
        <v>376</v>
      </c>
      <c r="M13">
        <f t="shared" si="0"/>
        <v>0</v>
      </c>
      <c r="U13" t="s">
        <v>376</v>
      </c>
      <c r="V13" t="s">
        <v>376</v>
      </c>
      <c r="Y13">
        <v>99998</v>
      </c>
      <c r="AA13">
        <v>3</v>
      </c>
      <c r="AB13">
        <v>31</v>
      </c>
      <c r="AC13">
        <v>1</v>
      </c>
      <c r="AD13" t="s">
        <v>376</v>
      </c>
      <c r="AG13">
        <f t="shared" si="1"/>
        <v>0</v>
      </c>
    </row>
    <row r="14" spans="1:33">
      <c r="A14" s="115" t="s">
        <v>376</v>
      </c>
      <c r="B14" s="57" t="s">
        <v>376</v>
      </c>
      <c r="C14" s="58"/>
      <c r="D14" s="59"/>
      <c r="E14">
        <v>99998</v>
      </c>
      <c r="G14">
        <v>3</v>
      </c>
      <c r="H14">
        <v>16</v>
      </c>
      <c r="I14">
        <v>1</v>
      </c>
      <c r="J14" t="s">
        <v>376</v>
      </c>
      <c r="M14">
        <f t="shared" si="0"/>
        <v>0</v>
      </c>
      <c r="U14" t="s">
        <v>376</v>
      </c>
      <c r="V14" t="s">
        <v>376</v>
      </c>
      <c r="Y14">
        <v>99998</v>
      </c>
      <c r="AA14">
        <v>3</v>
      </c>
      <c r="AB14">
        <v>32</v>
      </c>
      <c r="AC14">
        <v>1</v>
      </c>
      <c r="AD14" t="s">
        <v>376</v>
      </c>
      <c r="AG14">
        <f t="shared" si="1"/>
        <v>0</v>
      </c>
    </row>
    <row r="15" spans="1:33">
      <c r="A15" s="115" t="e">
        <v>#VALUE!</v>
      </c>
      <c r="B15" s="57"/>
      <c r="C15" s="58"/>
      <c r="D15" s="59" t="s">
        <v>1622</v>
      </c>
      <c r="E15">
        <v>99998</v>
      </c>
      <c r="G15">
        <v>3</v>
      </c>
      <c r="H15">
        <v>8</v>
      </c>
      <c r="I15">
        <v>2</v>
      </c>
      <c r="M15">
        <f t="shared" si="0"/>
        <v>0</v>
      </c>
      <c r="U15" t="s">
        <v>376</v>
      </c>
      <c r="V15" t="s">
        <v>376</v>
      </c>
      <c r="Y15">
        <v>99998</v>
      </c>
      <c r="AA15">
        <v>3</v>
      </c>
      <c r="AB15">
        <v>33</v>
      </c>
      <c r="AC15">
        <v>1</v>
      </c>
      <c r="AD15" t="s">
        <v>376</v>
      </c>
      <c r="AG15">
        <f t="shared" si="1"/>
        <v>0</v>
      </c>
    </row>
    <row r="16" spans="1:33">
      <c r="A16" s="115" t="s">
        <v>376</v>
      </c>
      <c r="B16" s="57"/>
      <c r="C16" s="58"/>
      <c r="D16" s="59"/>
      <c r="E16">
        <v>99998</v>
      </c>
      <c r="G16">
        <v>3</v>
      </c>
      <c r="H16">
        <v>9</v>
      </c>
      <c r="I16">
        <v>2</v>
      </c>
      <c r="M16">
        <f t="shared" si="0"/>
        <v>0</v>
      </c>
      <c r="U16" t="s">
        <v>376</v>
      </c>
      <c r="V16" t="s">
        <v>376</v>
      </c>
      <c r="Y16">
        <v>99998</v>
      </c>
      <c r="AA16">
        <v>3</v>
      </c>
      <c r="AB16">
        <v>34</v>
      </c>
      <c r="AC16">
        <v>1</v>
      </c>
      <c r="AD16" t="s">
        <v>376</v>
      </c>
      <c r="AG16">
        <f t="shared" si="1"/>
        <v>0</v>
      </c>
    </row>
    <row r="17" spans="1:33">
      <c r="A17" s="115" t="s">
        <v>376</v>
      </c>
      <c r="B17" s="57"/>
      <c r="C17" s="58"/>
      <c r="D17" s="59"/>
      <c r="E17">
        <v>99998</v>
      </c>
      <c r="G17">
        <v>3</v>
      </c>
      <c r="H17">
        <v>16</v>
      </c>
      <c r="I17">
        <v>2</v>
      </c>
      <c r="M17">
        <f t="shared" si="0"/>
        <v>0</v>
      </c>
      <c r="U17" t="s">
        <v>376</v>
      </c>
      <c r="V17" t="s">
        <v>376</v>
      </c>
      <c r="Y17">
        <v>99998</v>
      </c>
      <c r="AA17">
        <v>3</v>
      </c>
      <c r="AB17">
        <v>35</v>
      </c>
      <c r="AC17">
        <v>1</v>
      </c>
      <c r="AD17" t="s">
        <v>376</v>
      </c>
      <c r="AG17">
        <f t="shared" si="1"/>
        <v>0</v>
      </c>
    </row>
    <row r="18" spans="1:33">
      <c r="A18" s="115" t="e">
        <v>#VALUE!</v>
      </c>
      <c r="B18" s="57"/>
      <c r="C18" s="58"/>
      <c r="D18" s="59" t="s">
        <v>1622</v>
      </c>
      <c r="E18">
        <v>99998</v>
      </c>
      <c r="G18">
        <v>3</v>
      </c>
      <c r="H18">
        <v>8</v>
      </c>
      <c r="I18">
        <v>3</v>
      </c>
      <c r="M18">
        <f t="shared" si="0"/>
        <v>0</v>
      </c>
      <c r="U18" t="s">
        <v>376</v>
      </c>
      <c r="V18" t="s">
        <v>376</v>
      </c>
      <c r="Y18">
        <v>99998</v>
      </c>
      <c r="AA18">
        <v>3</v>
      </c>
      <c r="AB18">
        <v>36</v>
      </c>
      <c r="AC18">
        <v>1</v>
      </c>
      <c r="AD18" t="s">
        <v>376</v>
      </c>
      <c r="AG18">
        <f t="shared" si="1"/>
        <v>0</v>
      </c>
    </row>
    <row r="19" spans="1:33">
      <c r="A19" s="115" t="s">
        <v>376</v>
      </c>
      <c r="B19" s="57"/>
      <c r="C19" s="58"/>
      <c r="D19" s="59"/>
      <c r="E19">
        <v>99998</v>
      </c>
      <c r="G19">
        <v>3</v>
      </c>
      <c r="H19">
        <v>9</v>
      </c>
      <c r="I19">
        <v>3</v>
      </c>
      <c r="M19">
        <f t="shared" si="0"/>
        <v>0</v>
      </c>
      <c r="U19" t="s">
        <v>376</v>
      </c>
      <c r="V19" t="s">
        <v>376</v>
      </c>
      <c r="Y19">
        <v>99998</v>
      </c>
      <c r="AA19">
        <v>3</v>
      </c>
      <c r="AB19">
        <v>37</v>
      </c>
      <c r="AC19">
        <v>1</v>
      </c>
      <c r="AD19" t="s">
        <v>376</v>
      </c>
      <c r="AG19">
        <f t="shared" si="1"/>
        <v>0</v>
      </c>
    </row>
    <row r="20" spans="1:33">
      <c r="A20" s="115" t="s">
        <v>376</v>
      </c>
      <c r="B20" s="57"/>
      <c r="C20" s="58"/>
      <c r="D20" s="59"/>
      <c r="E20">
        <v>99998</v>
      </c>
      <c r="G20">
        <v>3</v>
      </c>
      <c r="H20">
        <v>16</v>
      </c>
      <c r="I20">
        <v>3</v>
      </c>
      <c r="M20">
        <f t="shared" si="0"/>
        <v>0</v>
      </c>
      <c r="U20" t="s">
        <v>376</v>
      </c>
      <c r="V20" t="s">
        <v>376</v>
      </c>
      <c r="Y20">
        <v>99998</v>
      </c>
      <c r="AA20">
        <v>3</v>
      </c>
      <c r="AB20">
        <v>38</v>
      </c>
      <c r="AC20">
        <v>1</v>
      </c>
      <c r="AD20" t="s">
        <v>376</v>
      </c>
      <c r="AG20">
        <f t="shared" si="1"/>
        <v>0</v>
      </c>
    </row>
    <row r="21" spans="1:33">
      <c r="A21" s="115">
        <v>12</v>
      </c>
      <c r="B21" s="57">
        <v>278.53263264792088</v>
      </c>
      <c r="C21" s="58">
        <v>1</v>
      </c>
      <c r="D21" s="59" t="s">
        <v>1918</v>
      </c>
      <c r="E21">
        <v>100000</v>
      </c>
      <c r="G21">
        <v>3</v>
      </c>
      <c r="H21">
        <v>10</v>
      </c>
      <c r="I21">
        <v>1</v>
      </c>
      <c r="J21">
        <v>322.5</v>
      </c>
      <c r="K21" t="s">
        <v>1915</v>
      </c>
      <c r="L21">
        <v>90.1</v>
      </c>
      <c r="M21">
        <f t="shared" si="0"/>
        <v>1</v>
      </c>
      <c r="U21" t="s">
        <v>376</v>
      </c>
      <c r="V21" t="s">
        <v>376</v>
      </c>
      <c r="Y21">
        <v>99998</v>
      </c>
      <c r="AA21">
        <v>3</v>
      </c>
      <c r="AB21">
        <v>39</v>
      </c>
      <c r="AC21">
        <v>1</v>
      </c>
      <c r="AD21" t="s">
        <v>376</v>
      </c>
      <c r="AG21">
        <f t="shared" si="1"/>
        <v>0</v>
      </c>
    </row>
    <row r="22" spans="1:33">
      <c r="A22" s="115">
        <v>12</v>
      </c>
      <c r="B22" s="57"/>
      <c r="C22" s="58">
        <v>1</v>
      </c>
      <c r="D22" s="59" t="s">
        <v>1918</v>
      </c>
      <c r="E22">
        <v>100000</v>
      </c>
      <c r="G22">
        <v>3</v>
      </c>
      <c r="H22">
        <v>10</v>
      </c>
      <c r="I22">
        <v>2</v>
      </c>
      <c r="M22">
        <f t="shared" si="0"/>
        <v>0</v>
      </c>
      <c r="U22" t="s">
        <v>376</v>
      </c>
      <c r="V22" t="s">
        <v>376</v>
      </c>
      <c r="Y22">
        <v>99998</v>
      </c>
      <c r="AA22">
        <v>3</v>
      </c>
      <c r="AB22">
        <v>40</v>
      </c>
      <c r="AC22">
        <v>1</v>
      </c>
      <c r="AD22" t="s">
        <v>376</v>
      </c>
      <c r="AG22">
        <f t="shared" si="1"/>
        <v>0</v>
      </c>
    </row>
    <row r="23" spans="1:33">
      <c r="A23" s="115">
        <v>12</v>
      </c>
      <c r="B23" s="57"/>
      <c r="C23" s="58">
        <v>1</v>
      </c>
      <c r="D23" s="59" t="s">
        <v>1918</v>
      </c>
      <c r="E23">
        <v>100000</v>
      </c>
      <c r="G23">
        <v>3</v>
      </c>
      <c r="H23">
        <v>10</v>
      </c>
      <c r="I23">
        <v>3</v>
      </c>
      <c r="M23">
        <f t="shared" si="0"/>
        <v>0</v>
      </c>
      <c r="U23" t="s">
        <v>376</v>
      </c>
      <c r="V23" t="s">
        <v>376</v>
      </c>
      <c r="Y23">
        <v>99998</v>
      </c>
      <c r="AA23">
        <v>3</v>
      </c>
      <c r="AB23">
        <v>41</v>
      </c>
      <c r="AC23">
        <v>1</v>
      </c>
      <c r="AD23" t="s">
        <v>376</v>
      </c>
      <c r="AG23">
        <f t="shared" si="1"/>
        <v>0</v>
      </c>
    </row>
    <row r="24" spans="1:33">
      <c r="A24" s="115">
        <v>12</v>
      </c>
      <c r="B24" s="57"/>
      <c r="C24" s="58">
        <v>1</v>
      </c>
      <c r="D24" s="59" t="s">
        <v>1918</v>
      </c>
      <c r="E24">
        <v>100000</v>
      </c>
      <c r="G24">
        <v>3</v>
      </c>
      <c r="H24">
        <v>10</v>
      </c>
      <c r="I24">
        <v>4</v>
      </c>
      <c r="M24">
        <f t="shared" si="0"/>
        <v>0</v>
      </c>
      <c r="U24" t="s">
        <v>376</v>
      </c>
      <c r="V24" t="s">
        <v>376</v>
      </c>
      <c r="Y24">
        <v>99998</v>
      </c>
      <c r="AA24">
        <v>3</v>
      </c>
      <c r="AB24">
        <v>42</v>
      </c>
      <c r="AC24">
        <v>1</v>
      </c>
      <c r="AD24" t="s">
        <v>376</v>
      </c>
      <c r="AG24">
        <f t="shared" si="1"/>
        <v>0</v>
      </c>
    </row>
    <row r="25" spans="1:33">
      <c r="A25" s="115">
        <v>12</v>
      </c>
      <c r="B25" s="57">
        <v>220.99636014005608</v>
      </c>
      <c r="C25" s="58">
        <v>2</v>
      </c>
      <c r="D25" s="59" t="s">
        <v>1941</v>
      </c>
      <c r="E25">
        <v>100000</v>
      </c>
      <c r="G25">
        <v>3</v>
      </c>
      <c r="H25">
        <v>11</v>
      </c>
      <c r="I25">
        <v>1</v>
      </c>
      <c r="J25">
        <v>207.5</v>
      </c>
      <c r="K25" t="s">
        <v>1914</v>
      </c>
      <c r="L25">
        <v>63.7</v>
      </c>
      <c r="M25">
        <f t="shared" si="0"/>
        <v>1</v>
      </c>
      <c r="U25" t="s">
        <v>376</v>
      </c>
      <c r="V25" t="s">
        <v>376</v>
      </c>
      <c r="Y25">
        <v>99998</v>
      </c>
      <c r="AA25">
        <v>3</v>
      </c>
      <c r="AB25">
        <v>43</v>
      </c>
      <c r="AC25">
        <v>1</v>
      </c>
      <c r="AD25" t="s">
        <v>376</v>
      </c>
      <c r="AG25">
        <f t="shared" si="1"/>
        <v>0</v>
      </c>
    </row>
    <row r="26" spans="1:33">
      <c r="A26" s="115">
        <v>12</v>
      </c>
      <c r="B26" s="57"/>
      <c r="C26" s="58">
        <v>2</v>
      </c>
      <c r="D26" s="59" t="s">
        <v>1941</v>
      </c>
      <c r="E26">
        <v>100000</v>
      </c>
      <c r="G26">
        <v>3</v>
      </c>
      <c r="H26">
        <v>11</v>
      </c>
      <c r="I26">
        <v>2</v>
      </c>
      <c r="M26">
        <f t="shared" si="0"/>
        <v>0</v>
      </c>
      <c r="U26" t="s">
        <v>376</v>
      </c>
      <c r="V26" t="s">
        <v>376</v>
      </c>
      <c r="Y26">
        <v>99998</v>
      </c>
      <c r="AA26">
        <v>3</v>
      </c>
      <c r="AB26">
        <v>44</v>
      </c>
      <c r="AC26">
        <v>1</v>
      </c>
      <c r="AD26" t="s">
        <v>376</v>
      </c>
      <c r="AG26">
        <f t="shared" si="1"/>
        <v>0</v>
      </c>
    </row>
    <row r="27" spans="1:33">
      <c r="A27" s="115">
        <v>12</v>
      </c>
      <c r="B27" s="57"/>
      <c r="C27" s="58">
        <v>2</v>
      </c>
      <c r="D27" s="59" t="s">
        <v>1941</v>
      </c>
      <c r="E27">
        <v>100000</v>
      </c>
      <c r="G27">
        <v>3</v>
      </c>
      <c r="H27">
        <v>11</v>
      </c>
      <c r="I27">
        <v>3</v>
      </c>
      <c r="M27">
        <f t="shared" si="0"/>
        <v>0</v>
      </c>
      <c r="U27" t="s">
        <v>376</v>
      </c>
      <c r="V27" t="s">
        <v>376</v>
      </c>
      <c r="Y27">
        <v>99998</v>
      </c>
      <c r="AA27">
        <v>3</v>
      </c>
      <c r="AB27">
        <v>45</v>
      </c>
      <c r="AC27">
        <v>1</v>
      </c>
      <c r="AD27" t="s">
        <v>376</v>
      </c>
      <c r="AG27">
        <f t="shared" si="1"/>
        <v>0</v>
      </c>
    </row>
    <row r="28" spans="1:33">
      <c r="A28" s="115">
        <v>12</v>
      </c>
      <c r="B28" s="57"/>
      <c r="C28" s="58">
        <v>2</v>
      </c>
      <c r="D28" s="59" t="s">
        <v>1941</v>
      </c>
      <c r="E28">
        <v>100000</v>
      </c>
      <c r="G28">
        <v>3</v>
      </c>
      <c r="H28">
        <v>11</v>
      </c>
      <c r="I28">
        <v>4</v>
      </c>
      <c r="M28">
        <f t="shared" si="0"/>
        <v>0</v>
      </c>
      <c r="U28" t="s">
        <v>376</v>
      </c>
      <c r="Y28">
        <v>99998</v>
      </c>
      <c r="AA28">
        <v>3</v>
      </c>
      <c r="AB28">
        <v>18</v>
      </c>
      <c r="AC28">
        <v>2</v>
      </c>
      <c r="AG28">
        <f t="shared" si="1"/>
        <v>0</v>
      </c>
    </row>
    <row r="29" spans="1:33">
      <c r="A29" s="115" t="s">
        <v>376</v>
      </c>
      <c r="B29" s="57"/>
      <c r="C29" s="58">
        <v>3</v>
      </c>
      <c r="D29" s="59" t="s">
        <v>1919</v>
      </c>
      <c r="E29">
        <v>100000</v>
      </c>
      <c r="G29">
        <v>3</v>
      </c>
      <c r="H29">
        <v>13</v>
      </c>
      <c r="I29">
        <v>4</v>
      </c>
      <c r="U29" t="s">
        <v>376</v>
      </c>
      <c r="X29" t="s">
        <v>1928</v>
      </c>
      <c r="Y29">
        <v>99998</v>
      </c>
      <c r="AA29">
        <v>3</v>
      </c>
      <c r="AB29">
        <v>19</v>
      </c>
      <c r="AC29">
        <v>2</v>
      </c>
    </row>
    <row r="30" spans="1:33">
      <c r="A30" s="115">
        <v>12</v>
      </c>
      <c r="B30" s="57">
        <v>349.05171406574703</v>
      </c>
      <c r="C30" s="58">
        <v>4</v>
      </c>
      <c r="D30" s="59" t="s">
        <v>1920</v>
      </c>
      <c r="E30">
        <v>100000</v>
      </c>
      <c r="G30">
        <v>3</v>
      </c>
      <c r="H30">
        <v>12</v>
      </c>
      <c r="I30">
        <v>1</v>
      </c>
      <c r="J30">
        <v>292.5</v>
      </c>
      <c r="K30" t="s">
        <v>1916</v>
      </c>
      <c r="L30">
        <v>55</v>
      </c>
      <c r="U30" t="s">
        <v>376</v>
      </c>
      <c r="Y30">
        <v>99998</v>
      </c>
      <c r="AA30">
        <v>3</v>
      </c>
      <c r="AB30">
        <v>20</v>
      </c>
      <c r="AC30">
        <v>2</v>
      </c>
    </row>
    <row r="31" spans="1:33">
      <c r="A31" s="115">
        <v>12</v>
      </c>
      <c r="B31" s="57"/>
      <c r="C31" s="58">
        <v>4</v>
      </c>
      <c r="D31" s="59" t="s">
        <v>1920</v>
      </c>
      <c r="E31">
        <v>100000</v>
      </c>
      <c r="G31">
        <v>3</v>
      </c>
      <c r="H31">
        <v>12</v>
      </c>
      <c r="I31">
        <v>2</v>
      </c>
      <c r="U31" t="s">
        <v>376</v>
      </c>
      <c r="Y31">
        <v>99998</v>
      </c>
      <c r="AA31">
        <v>3</v>
      </c>
      <c r="AB31">
        <v>30</v>
      </c>
      <c r="AC31">
        <v>2</v>
      </c>
    </row>
    <row r="32" spans="1:33">
      <c r="A32" s="115">
        <v>12</v>
      </c>
      <c r="B32" s="57"/>
      <c r="C32" s="58">
        <v>4</v>
      </c>
      <c r="D32" s="59" t="s">
        <v>1920</v>
      </c>
      <c r="E32">
        <v>100000</v>
      </c>
      <c r="G32">
        <v>3</v>
      </c>
      <c r="H32">
        <v>12</v>
      </c>
      <c r="I32">
        <v>3</v>
      </c>
      <c r="U32" t="s">
        <v>376</v>
      </c>
      <c r="Y32">
        <v>99998</v>
      </c>
      <c r="AA32">
        <v>3</v>
      </c>
      <c r="AB32">
        <v>31</v>
      </c>
      <c r="AC32">
        <v>2</v>
      </c>
    </row>
    <row r="33" spans="1:33">
      <c r="A33" s="115">
        <v>12</v>
      </c>
      <c r="B33" s="57"/>
      <c r="C33" s="58">
        <v>4</v>
      </c>
      <c r="D33" s="59" t="s">
        <v>1920</v>
      </c>
      <c r="E33">
        <v>100000</v>
      </c>
      <c r="G33">
        <v>3</v>
      </c>
      <c r="H33">
        <v>12</v>
      </c>
      <c r="I33">
        <v>4</v>
      </c>
      <c r="U33" t="s">
        <v>376</v>
      </c>
      <c r="Y33">
        <v>99998</v>
      </c>
      <c r="AA33">
        <v>3</v>
      </c>
      <c r="AB33">
        <v>32</v>
      </c>
      <c r="AC33">
        <v>2</v>
      </c>
    </row>
    <row r="34" spans="1:33">
      <c r="A34" s="115">
        <v>12</v>
      </c>
      <c r="B34" s="57">
        <v>288.27227940014581</v>
      </c>
      <c r="C34" s="58">
        <v>5</v>
      </c>
      <c r="D34" s="59" t="s">
        <v>1921</v>
      </c>
      <c r="E34">
        <v>100000</v>
      </c>
      <c r="G34">
        <v>3</v>
      </c>
      <c r="H34">
        <v>14</v>
      </c>
      <c r="I34">
        <v>1</v>
      </c>
      <c r="J34">
        <v>380</v>
      </c>
      <c r="K34" t="s">
        <v>1917</v>
      </c>
      <c r="L34">
        <v>68.900000000000006</v>
      </c>
      <c r="U34" t="s">
        <v>376</v>
      </c>
      <c r="Y34">
        <v>99998</v>
      </c>
      <c r="AA34">
        <v>3</v>
      </c>
      <c r="AB34">
        <v>33</v>
      </c>
      <c r="AC34">
        <v>2</v>
      </c>
    </row>
    <row r="35" spans="1:33">
      <c r="A35" s="115">
        <v>12</v>
      </c>
      <c r="B35" s="57"/>
      <c r="C35" s="58">
        <v>5</v>
      </c>
      <c r="D35" s="59" t="s">
        <v>1921</v>
      </c>
      <c r="E35">
        <v>100000</v>
      </c>
      <c r="G35">
        <v>3</v>
      </c>
      <c r="H35">
        <v>14</v>
      </c>
      <c r="I35">
        <v>2</v>
      </c>
      <c r="U35" t="s">
        <v>376</v>
      </c>
      <c r="Y35">
        <v>99998</v>
      </c>
      <c r="AA35">
        <v>3</v>
      </c>
      <c r="AB35">
        <v>34</v>
      </c>
      <c r="AC35">
        <v>2</v>
      </c>
    </row>
    <row r="36" spans="1:33">
      <c r="A36" s="115">
        <v>12</v>
      </c>
      <c r="B36" s="57"/>
      <c r="C36" s="58">
        <v>5</v>
      </c>
      <c r="D36" s="59" t="s">
        <v>1921</v>
      </c>
      <c r="E36">
        <v>100000</v>
      </c>
      <c r="G36">
        <v>3</v>
      </c>
      <c r="H36">
        <v>14</v>
      </c>
      <c r="I36">
        <v>3</v>
      </c>
      <c r="U36" t="s">
        <v>376</v>
      </c>
      <c r="Y36">
        <v>99998</v>
      </c>
      <c r="AA36">
        <v>3</v>
      </c>
      <c r="AB36">
        <v>35</v>
      </c>
      <c r="AC36">
        <v>2</v>
      </c>
    </row>
    <row r="37" spans="1:33">
      <c r="A37" s="115">
        <v>12</v>
      </c>
      <c r="B37" s="57"/>
      <c r="C37" s="58">
        <v>5</v>
      </c>
      <c r="D37" s="59" t="s">
        <v>1921</v>
      </c>
      <c r="E37">
        <v>100000</v>
      </c>
      <c r="G37">
        <v>3</v>
      </c>
      <c r="H37">
        <v>14</v>
      </c>
      <c r="I37">
        <v>4</v>
      </c>
      <c r="U37" t="s">
        <v>376</v>
      </c>
      <c r="Y37">
        <v>99998</v>
      </c>
      <c r="AA37">
        <v>3</v>
      </c>
      <c r="AB37">
        <v>36</v>
      </c>
      <c r="AC37">
        <v>2</v>
      </c>
    </row>
    <row r="38" spans="1:33">
      <c r="A38" s="115">
        <v>12</v>
      </c>
      <c r="B38" s="57">
        <v>323.68230180560511</v>
      </c>
      <c r="C38" s="58">
        <v>6</v>
      </c>
      <c r="D38" s="59" t="s">
        <v>1922</v>
      </c>
      <c r="E38">
        <v>100000</v>
      </c>
      <c r="G38">
        <v>3</v>
      </c>
      <c r="H38">
        <v>15</v>
      </c>
      <c r="I38">
        <v>1</v>
      </c>
      <c r="J38">
        <v>513</v>
      </c>
      <c r="K38" t="s">
        <v>793</v>
      </c>
      <c r="L38">
        <v>92.15</v>
      </c>
      <c r="U38" t="s">
        <v>376</v>
      </c>
      <c r="Y38">
        <v>99998</v>
      </c>
      <c r="AA38">
        <v>3</v>
      </c>
      <c r="AB38">
        <v>37</v>
      </c>
      <c r="AC38">
        <v>2</v>
      </c>
    </row>
    <row r="39" spans="1:33">
      <c r="A39" s="115">
        <v>12</v>
      </c>
      <c r="B39" s="57"/>
      <c r="C39" s="58">
        <v>6</v>
      </c>
      <c r="D39" s="59" t="s">
        <v>1922</v>
      </c>
      <c r="E39">
        <v>100000</v>
      </c>
      <c r="G39">
        <v>3</v>
      </c>
      <c r="H39">
        <v>15</v>
      </c>
      <c r="I39">
        <v>2</v>
      </c>
      <c r="U39" t="s">
        <v>376</v>
      </c>
      <c r="Y39">
        <v>99998</v>
      </c>
      <c r="AA39">
        <v>3</v>
      </c>
      <c r="AB39">
        <v>38</v>
      </c>
      <c r="AC39">
        <v>2</v>
      </c>
    </row>
    <row r="40" spans="1:33">
      <c r="A40" s="115">
        <v>12</v>
      </c>
      <c r="B40" s="57"/>
      <c r="C40" s="58">
        <v>6</v>
      </c>
      <c r="D40" s="59" t="s">
        <v>1922</v>
      </c>
      <c r="E40">
        <v>100000</v>
      </c>
      <c r="G40">
        <v>3</v>
      </c>
      <c r="H40">
        <v>15</v>
      </c>
      <c r="I40">
        <v>3</v>
      </c>
      <c r="U40" t="s">
        <v>376</v>
      </c>
      <c r="Y40">
        <v>99998</v>
      </c>
      <c r="AA40">
        <v>3</v>
      </c>
      <c r="AB40">
        <v>39</v>
      </c>
      <c r="AC40">
        <v>2</v>
      </c>
    </row>
    <row r="41" spans="1:33">
      <c r="A41" s="115">
        <v>12</v>
      </c>
      <c r="B41" s="57"/>
      <c r="C41" s="58">
        <v>6</v>
      </c>
      <c r="D41" s="59" t="s">
        <v>1922</v>
      </c>
      <c r="E41">
        <v>100000</v>
      </c>
      <c r="G41">
        <v>3</v>
      </c>
      <c r="H41">
        <v>15</v>
      </c>
      <c r="I41">
        <v>4</v>
      </c>
      <c r="U41" t="s">
        <v>376</v>
      </c>
      <c r="Y41">
        <v>99998</v>
      </c>
      <c r="AA41">
        <v>3</v>
      </c>
      <c r="AB41">
        <v>40</v>
      </c>
      <c r="AC41">
        <v>2</v>
      </c>
    </row>
    <row r="42" spans="1:33">
      <c r="A42" s="115" t="e">
        <v>#VALUE!</v>
      </c>
      <c r="B42" s="57"/>
      <c r="C42" s="58"/>
      <c r="D42" s="80" t="s">
        <v>1622</v>
      </c>
      <c r="E42">
        <v>100000</v>
      </c>
      <c r="G42">
        <v>3</v>
      </c>
      <c r="H42">
        <v>8</v>
      </c>
      <c r="I42">
        <v>4</v>
      </c>
      <c r="U42" t="s">
        <v>376</v>
      </c>
      <c r="Y42">
        <v>99998</v>
      </c>
      <c r="AA42">
        <v>3</v>
      </c>
      <c r="AB42">
        <v>41</v>
      </c>
      <c r="AC42">
        <v>2</v>
      </c>
    </row>
    <row r="43" spans="1:33">
      <c r="A43" s="115" t="s">
        <v>376</v>
      </c>
      <c r="B43" s="57"/>
      <c r="C43" s="58"/>
      <c r="D43" s="59"/>
      <c r="E43">
        <v>100000</v>
      </c>
      <c r="G43">
        <v>3</v>
      </c>
      <c r="H43">
        <v>9</v>
      </c>
      <c r="I43">
        <v>4</v>
      </c>
      <c r="U43" t="s">
        <v>376</v>
      </c>
      <c r="Y43">
        <v>99998</v>
      </c>
      <c r="AA43">
        <v>3</v>
      </c>
      <c r="AB43">
        <v>42</v>
      </c>
      <c r="AC43">
        <v>2</v>
      </c>
    </row>
    <row r="44" spans="1:33">
      <c r="A44" s="115" t="s">
        <v>376</v>
      </c>
      <c r="B44" s="57"/>
      <c r="C44" s="58"/>
      <c r="D44" s="59"/>
      <c r="E44">
        <v>100000</v>
      </c>
      <c r="G44">
        <v>3</v>
      </c>
      <c r="H44">
        <v>16</v>
      </c>
      <c r="I44">
        <v>4</v>
      </c>
      <c r="U44" t="s">
        <v>376</v>
      </c>
      <c r="Y44">
        <v>99998</v>
      </c>
      <c r="AA44">
        <v>3</v>
      </c>
      <c r="AB44">
        <v>43</v>
      </c>
      <c r="AC44">
        <v>2</v>
      </c>
    </row>
    <row r="45" spans="1:33">
      <c r="A45" s="115"/>
      <c r="B45" s="57"/>
      <c r="C45" s="58"/>
      <c r="D45" s="59"/>
      <c r="U45" t="s">
        <v>376</v>
      </c>
      <c r="Y45">
        <v>99998</v>
      </c>
      <c r="AA45">
        <v>3</v>
      </c>
      <c r="AB45">
        <v>44</v>
      </c>
      <c r="AC45">
        <v>2</v>
      </c>
    </row>
    <row r="46" spans="1:33">
      <c r="A46" s="115"/>
      <c r="B46" s="57"/>
      <c r="C46" s="58"/>
      <c r="D46" s="59"/>
      <c r="U46" t="s">
        <v>376</v>
      </c>
      <c r="Y46">
        <v>99998</v>
      </c>
      <c r="AA46">
        <v>3</v>
      </c>
      <c r="AB46">
        <v>45</v>
      </c>
      <c r="AC46">
        <v>2</v>
      </c>
      <c r="AG46" t="str">
        <f ca="1">MID(CELL("Filename"),FIND("[",CELL("Filename"),1)+1,FIND("]",CELL("Filename"),1)-FIND("[",CELL("Filename"),1)-1)</f>
        <v>raw-voimanosto ryhmä 1-2.xlsm</v>
      </c>
    </row>
    <row r="47" spans="1:33">
      <c r="A47" s="115"/>
      <c r="B47" s="57"/>
      <c r="C47" s="58"/>
      <c r="D47" s="80"/>
      <c r="U47" t="s">
        <v>376</v>
      </c>
      <c r="Y47">
        <v>99998</v>
      </c>
      <c r="AA47">
        <v>3</v>
      </c>
      <c r="AB47">
        <v>18</v>
      </c>
      <c r="AC47">
        <v>3</v>
      </c>
    </row>
    <row r="48" spans="1:33">
      <c r="A48" s="115"/>
      <c r="B48" s="57"/>
      <c r="C48" s="58"/>
      <c r="D48" s="59"/>
      <c r="U48" t="s">
        <v>376</v>
      </c>
      <c r="X48" t="s">
        <v>1928</v>
      </c>
      <c r="Y48">
        <v>99998</v>
      </c>
      <c r="AA48">
        <v>3</v>
      </c>
      <c r="AB48">
        <v>19</v>
      </c>
      <c r="AC48">
        <v>3</v>
      </c>
    </row>
    <row r="49" spans="1:29">
      <c r="A49" s="115"/>
      <c r="B49" s="57"/>
      <c r="C49" s="58"/>
      <c r="D49" s="116"/>
      <c r="U49" t="s">
        <v>376</v>
      </c>
      <c r="Y49">
        <v>99998</v>
      </c>
      <c r="AA49">
        <v>3</v>
      </c>
      <c r="AB49">
        <v>20</v>
      </c>
      <c r="AC49">
        <v>3</v>
      </c>
    </row>
    <row r="50" spans="1:29">
      <c r="A50" s="115"/>
      <c r="B50" s="57"/>
      <c r="C50" s="58"/>
      <c r="D50" s="59"/>
      <c r="U50" t="s">
        <v>376</v>
      </c>
      <c r="Y50">
        <v>99998</v>
      </c>
      <c r="AA50">
        <v>3</v>
      </c>
      <c r="AB50">
        <v>30</v>
      </c>
      <c r="AC50">
        <v>3</v>
      </c>
    </row>
    <row r="51" spans="1:29">
      <c r="A51" s="115"/>
      <c r="B51" s="57"/>
      <c r="C51" s="58"/>
      <c r="D51" s="59"/>
      <c r="U51" t="s">
        <v>376</v>
      </c>
      <c r="Y51">
        <v>99998</v>
      </c>
      <c r="AA51">
        <v>3</v>
      </c>
      <c r="AB51">
        <v>31</v>
      </c>
      <c r="AC51">
        <v>3</v>
      </c>
    </row>
    <row r="52" spans="1:29">
      <c r="A52" s="115"/>
      <c r="B52" s="57"/>
      <c r="C52" s="58"/>
      <c r="D52" s="59"/>
      <c r="U52" t="s">
        <v>376</v>
      </c>
      <c r="Y52">
        <v>99998</v>
      </c>
      <c r="AA52">
        <v>3</v>
      </c>
      <c r="AB52">
        <v>32</v>
      </c>
      <c r="AC52">
        <v>3</v>
      </c>
    </row>
    <row r="53" spans="1:29">
      <c r="A53" s="115"/>
      <c r="B53" s="57"/>
      <c r="C53" s="58"/>
      <c r="D53" s="59"/>
      <c r="U53" t="s">
        <v>376</v>
      </c>
      <c r="Y53">
        <v>99998</v>
      </c>
      <c r="AA53">
        <v>3</v>
      </c>
      <c r="AB53">
        <v>33</v>
      </c>
      <c r="AC53">
        <v>3</v>
      </c>
    </row>
    <row r="54" spans="1:29">
      <c r="A54" s="115"/>
      <c r="B54" s="57"/>
      <c r="C54" s="58"/>
      <c r="D54" s="59"/>
      <c r="U54" t="s">
        <v>376</v>
      </c>
      <c r="Y54">
        <v>99998</v>
      </c>
      <c r="AA54">
        <v>3</v>
      </c>
      <c r="AB54">
        <v>34</v>
      </c>
      <c r="AC54">
        <v>3</v>
      </c>
    </row>
    <row r="55" spans="1:29">
      <c r="A55" s="115"/>
      <c r="B55" s="57"/>
      <c r="C55" s="58"/>
      <c r="D55" s="59"/>
      <c r="U55" t="s">
        <v>376</v>
      </c>
      <c r="Y55">
        <v>99998</v>
      </c>
      <c r="AA55">
        <v>3</v>
      </c>
      <c r="AB55">
        <v>35</v>
      </c>
      <c r="AC55">
        <v>3</v>
      </c>
    </row>
    <row r="56" spans="1:29">
      <c r="A56" s="115"/>
      <c r="B56" s="57"/>
      <c r="C56" s="58"/>
      <c r="D56" s="59"/>
      <c r="U56" t="s">
        <v>376</v>
      </c>
      <c r="Y56">
        <v>99998</v>
      </c>
      <c r="AA56">
        <v>3</v>
      </c>
      <c r="AB56">
        <v>36</v>
      </c>
      <c r="AC56">
        <v>3</v>
      </c>
    </row>
    <row r="57" spans="1:29">
      <c r="A57" s="115"/>
      <c r="B57" s="57"/>
      <c r="C57" s="58"/>
      <c r="D57" s="59"/>
      <c r="U57" t="s">
        <v>376</v>
      </c>
      <c r="Y57">
        <v>99998</v>
      </c>
      <c r="AA57">
        <v>3</v>
      </c>
      <c r="AB57">
        <v>37</v>
      </c>
      <c r="AC57">
        <v>3</v>
      </c>
    </row>
    <row r="58" spans="1:29">
      <c r="A58" s="115"/>
      <c r="B58" s="57"/>
      <c r="C58" s="58"/>
      <c r="D58" s="59"/>
      <c r="U58" t="s">
        <v>376</v>
      </c>
      <c r="Y58">
        <v>99998</v>
      </c>
      <c r="AA58">
        <v>3</v>
      </c>
      <c r="AB58">
        <v>38</v>
      </c>
      <c r="AC58">
        <v>3</v>
      </c>
    </row>
    <row r="59" spans="1:29">
      <c r="A59" s="115"/>
      <c r="B59" s="57"/>
      <c r="C59" s="58"/>
      <c r="D59" s="59"/>
      <c r="U59" t="s">
        <v>376</v>
      </c>
      <c r="Y59">
        <v>99998</v>
      </c>
      <c r="AA59">
        <v>3</v>
      </c>
      <c r="AB59">
        <v>39</v>
      </c>
      <c r="AC59">
        <v>3</v>
      </c>
    </row>
    <row r="60" spans="1:29">
      <c r="A60" s="115"/>
      <c r="B60" s="57"/>
      <c r="C60" s="58"/>
      <c r="D60" s="59"/>
      <c r="U60" t="s">
        <v>376</v>
      </c>
      <c r="Y60">
        <v>99998</v>
      </c>
      <c r="AA60">
        <v>3</v>
      </c>
      <c r="AB60">
        <v>40</v>
      </c>
      <c r="AC60">
        <v>3</v>
      </c>
    </row>
    <row r="61" spans="1:29">
      <c r="A61" s="115"/>
      <c r="B61" s="57"/>
      <c r="C61" s="58"/>
      <c r="D61" s="59"/>
      <c r="U61" t="s">
        <v>376</v>
      </c>
      <c r="Y61">
        <v>99998</v>
      </c>
      <c r="AA61">
        <v>3</v>
      </c>
      <c r="AB61">
        <v>41</v>
      </c>
      <c r="AC61">
        <v>3</v>
      </c>
    </row>
    <row r="62" spans="1:29">
      <c r="A62" s="115"/>
      <c r="B62" s="57"/>
      <c r="C62" s="58"/>
      <c r="D62" s="59"/>
      <c r="U62" t="s">
        <v>376</v>
      </c>
      <c r="Y62">
        <v>99998</v>
      </c>
      <c r="AA62">
        <v>3</v>
      </c>
      <c r="AB62">
        <v>42</v>
      </c>
      <c r="AC62">
        <v>3</v>
      </c>
    </row>
    <row r="63" spans="1:29">
      <c r="A63" s="115"/>
      <c r="B63" s="57"/>
      <c r="C63" s="58"/>
      <c r="D63" s="59"/>
      <c r="U63" t="s">
        <v>376</v>
      </c>
      <c r="Y63">
        <v>99998</v>
      </c>
      <c r="AA63">
        <v>3</v>
      </c>
      <c r="AB63">
        <v>43</v>
      </c>
      <c r="AC63">
        <v>3</v>
      </c>
    </row>
    <row r="64" spans="1:29">
      <c r="A64" s="115"/>
      <c r="B64" s="57"/>
      <c r="C64" s="58"/>
      <c r="D64" s="59"/>
      <c r="U64" t="s">
        <v>376</v>
      </c>
      <c r="Y64">
        <v>99998</v>
      </c>
      <c r="AA64">
        <v>3</v>
      </c>
      <c r="AB64">
        <v>44</v>
      </c>
      <c r="AC64">
        <v>3</v>
      </c>
    </row>
    <row r="65" spans="1:32">
      <c r="A65" s="115"/>
      <c r="B65" s="57"/>
      <c r="C65" s="58"/>
      <c r="D65" s="59"/>
      <c r="U65" t="s">
        <v>376</v>
      </c>
      <c r="Y65">
        <v>99998</v>
      </c>
      <c r="AA65">
        <v>3</v>
      </c>
      <c r="AB65">
        <v>45</v>
      </c>
      <c r="AC65">
        <v>3</v>
      </c>
    </row>
    <row r="66" spans="1:32">
      <c r="A66" s="115"/>
      <c r="B66" s="57"/>
      <c r="C66" s="58"/>
      <c r="D66" s="59"/>
      <c r="U66">
        <v>12</v>
      </c>
      <c r="V66">
        <v>338.25713400937735</v>
      </c>
      <c r="W66">
        <v>7</v>
      </c>
      <c r="X66" t="s">
        <v>1931</v>
      </c>
      <c r="Y66">
        <v>100000</v>
      </c>
      <c r="AA66">
        <v>3</v>
      </c>
      <c r="AB66">
        <v>21</v>
      </c>
      <c r="AC66">
        <v>1</v>
      </c>
      <c r="AD66">
        <v>520</v>
      </c>
      <c r="AE66" t="s">
        <v>793</v>
      </c>
      <c r="AF66">
        <v>86.85</v>
      </c>
    </row>
    <row r="67" spans="1:32">
      <c r="A67" s="115"/>
      <c r="B67" s="57"/>
      <c r="C67" s="58"/>
      <c r="D67" s="59"/>
      <c r="U67">
        <v>12</v>
      </c>
      <c r="W67">
        <v>7</v>
      </c>
      <c r="X67" t="s">
        <v>1931</v>
      </c>
      <c r="Y67">
        <v>100000</v>
      </c>
      <c r="AA67">
        <v>3</v>
      </c>
      <c r="AB67">
        <v>21</v>
      </c>
      <c r="AC67">
        <v>2</v>
      </c>
    </row>
    <row r="68" spans="1:32">
      <c r="A68" s="115"/>
      <c r="B68" s="57"/>
      <c r="C68" s="58"/>
      <c r="D68" s="59"/>
      <c r="U68">
        <v>12</v>
      </c>
      <c r="W68">
        <v>7</v>
      </c>
      <c r="X68" t="s">
        <v>1931</v>
      </c>
      <c r="Y68">
        <v>100000</v>
      </c>
      <c r="AA68">
        <v>3</v>
      </c>
      <c r="AB68">
        <v>21</v>
      </c>
      <c r="AC68">
        <v>3</v>
      </c>
    </row>
    <row r="69" spans="1:32">
      <c r="A69" s="115"/>
      <c r="B69" s="57"/>
      <c r="C69" s="58"/>
      <c r="D69" s="59"/>
      <c r="U69">
        <v>12</v>
      </c>
      <c r="W69">
        <v>7</v>
      </c>
      <c r="X69" t="s">
        <v>1931</v>
      </c>
      <c r="Y69">
        <v>100000</v>
      </c>
      <c r="AA69">
        <v>3</v>
      </c>
      <c r="AB69">
        <v>21</v>
      </c>
      <c r="AC69">
        <v>4</v>
      </c>
    </row>
    <row r="70" spans="1:32">
      <c r="A70" s="115"/>
      <c r="B70" s="57"/>
      <c r="C70" s="58"/>
      <c r="D70" s="59"/>
      <c r="U70">
        <v>9</v>
      </c>
      <c r="V70">
        <v>253.26599770265059</v>
      </c>
      <c r="W70">
        <v>8</v>
      </c>
      <c r="X70" t="s">
        <v>1932</v>
      </c>
      <c r="Y70">
        <v>100000</v>
      </c>
      <c r="AA70">
        <v>3</v>
      </c>
      <c r="AB70">
        <v>22</v>
      </c>
      <c r="AC70">
        <v>1</v>
      </c>
      <c r="AD70">
        <v>375</v>
      </c>
      <c r="AE70" t="s">
        <v>1929</v>
      </c>
      <c r="AF70">
        <v>81.400000000000006</v>
      </c>
    </row>
    <row r="71" spans="1:32">
      <c r="A71" s="115"/>
      <c r="B71" s="57"/>
      <c r="C71" s="58"/>
      <c r="D71" s="59"/>
      <c r="U71">
        <v>9</v>
      </c>
      <c r="W71">
        <v>8</v>
      </c>
      <c r="X71" t="s">
        <v>1932</v>
      </c>
      <c r="Y71">
        <v>100000</v>
      </c>
      <c r="AA71">
        <v>3</v>
      </c>
      <c r="AB71">
        <v>22</v>
      </c>
      <c r="AC71">
        <v>2</v>
      </c>
    </row>
    <row r="72" spans="1:32">
      <c r="A72" s="115"/>
      <c r="B72" s="57"/>
      <c r="C72" s="58"/>
      <c r="D72" s="59"/>
      <c r="U72">
        <v>9</v>
      </c>
      <c r="W72">
        <v>8</v>
      </c>
      <c r="X72" t="s">
        <v>1932</v>
      </c>
      <c r="Y72">
        <v>100000</v>
      </c>
      <c r="AA72">
        <v>3</v>
      </c>
      <c r="AB72">
        <v>22</v>
      </c>
      <c r="AC72">
        <v>3</v>
      </c>
    </row>
    <row r="73" spans="1:32">
      <c r="A73" s="115"/>
      <c r="B73" s="57"/>
      <c r="C73" s="58"/>
      <c r="D73" s="59"/>
      <c r="U73">
        <v>9</v>
      </c>
      <c r="W73">
        <v>8</v>
      </c>
      <c r="X73" t="s">
        <v>1932</v>
      </c>
      <c r="Y73">
        <v>100000</v>
      </c>
      <c r="AA73">
        <v>3</v>
      </c>
      <c r="AB73">
        <v>22</v>
      </c>
      <c r="AC73">
        <v>4</v>
      </c>
    </row>
    <row r="74" spans="1:32">
      <c r="A74" s="115"/>
      <c r="B74" s="57"/>
      <c r="C74" s="58"/>
      <c r="D74" s="59"/>
      <c r="U74">
        <v>9</v>
      </c>
      <c r="V74">
        <v>269.91385922681917</v>
      </c>
      <c r="W74">
        <v>9</v>
      </c>
      <c r="X74" t="s">
        <v>1933</v>
      </c>
      <c r="Y74">
        <v>100000</v>
      </c>
      <c r="AA74">
        <v>3</v>
      </c>
      <c r="AB74">
        <v>23</v>
      </c>
      <c r="AC74">
        <v>1</v>
      </c>
      <c r="AD74">
        <v>367.5</v>
      </c>
      <c r="AE74" t="s">
        <v>1917</v>
      </c>
      <c r="AF74">
        <v>71.900000000000006</v>
      </c>
    </row>
    <row r="75" spans="1:32">
      <c r="A75" s="115"/>
      <c r="B75" s="57"/>
      <c r="C75" s="58"/>
      <c r="D75" s="59"/>
      <c r="U75">
        <v>9</v>
      </c>
      <c r="W75">
        <v>9</v>
      </c>
      <c r="X75" t="s">
        <v>1933</v>
      </c>
      <c r="Y75">
        <v>100000</v>
      </c>
      <c r="AA75">
        <v>3</v>
      </c>
      <c r="AB75">
        <v>23</v>
      </c>
      <c r="AC75">
        <v>2</v>
      </c>
    </row>
    <row r="76" spans="1:32">
      <c r="A76" s="115"/>
      <c r="B76" s="57"/>
      <c r="C76" s="58"/>
      <c r="D76" s="59"/>
      <c r="U76">
        <v>9</v>
      </c>
      <c r="W76">
        <v>9</v>
      </c>
      <c r="X76" t="s">
        <v>1933</v>
      </c>
      <c r="Y76">
        <v>100000</v>
      </c>
      <c r="AA76">
        <v>3</v>
      </c>
      <c r="AB76">
        <v>23</v>
      </c>
      <c r="AC76">
        <v>3</v>
      </c>
    </row>
    <row r="77" spans="1:32">
      <c r="A77" s="115"/>
      <c r="B77" s="57"/>
      <c r="C77" s="58"/>
      <c r="D77" s="59"/>
      <c r="U77">
        <v>9</v>
      </c>
      <c r="W77">
        <v>9</v>
      </c>
      <c r="X77" t="s">
        <v>1933</v>
      </c>
      <c r="Y77">
        <v>100000</v>
      </c>
      <c r="AA77">
        <v>3</v>
      </c>
      <c r="AB77">
        <v>23</v>
      </c>
      <c r="AC77">
        <v>4</v>
      </c>
    </row>
    <row r="78" spans="1:32">
      <c r="A78" s="115"/>
      <c r="B78" s="57"/>
      <c r="C78" s="58"/>
      <c r="D78" s="59"/>
      <c r="U78">
        <v>12</v>
      </c>
      <c r="V78">
        <v>248.7984828417143</v>
      </c>
      <c r="W78">
        <v>10</v>
      </c>
      <c r="X78" t="s">
        <v>1934</v>
      </c>
      <c r="Y78">
        <v>100000</v>
      </c>
      <c r="AA78">
        <v>3</v>
      </c>
      <c r="AB78">
        <v>24</v>
      </c>
      <c r="AC78">
        <v>1</v>
      </c>
      <c r="AD78">
        <v>300</v>
      </c>
      <c r="AE78" t="s">
        <v>1930</v>
      </c>
      <c r="AF78">
        <v>61.9</v>
      </c>
    </row>
    <row r="79" spans="1:32">
      <c r="A79" s="115"/>
      <c r="B79" s="57"/>
      <c r="C79" s="58"/>
      <c r="D79" s="59"/>
      <c r="U79">
        <v>12</v>
      </c>
      <c r="W79">
        <v>10</v>
      </c>
      <c r="X79" t="s">
        <v>1934</v>
      </c>
      <c r="Y79">
        <v>100000</v>
      </c>
      <c r="AA79">
        <v>3</v>
      </c>
      <c r="AB79">
        <v>24</v>
      </c>
      <c r="AC79">
        <v>2</v>
      </c>
    </row>
    <row r="80" spans="1:32">
      <c r="A80" s="115"/>
      <c r="B80" s="57"/>
      <c r="C80" s="58"/>
      <c r="D80" s="59"/>
      <c r="U80">
        <v>12</v>
      </c>
      <c r="W80">
        <v>10</v>
      </c>
      <c r="X80" t="s">
        <v>1934</v>
      </c>
      <c r="Y80">
        <v>100000</v>
      </c>
      <c r="AA80">
        <v>3</v>
      </c>
      <c r="AB80">
        <v>24</v>
      </c>
      <c r="AC80">
        <v>3</v>
      </c>
    </row>
    <row r="81" spans="1:32">
      <c r="A81" s="115"/>
      <c r="B81" s="57"/>
      <c r="C81" s="58"/>
      <c r="D81" s="59"/>
      <c r="U81">
        <v>12</v>
      </c>
      <c r="W81">
        <v>10</v>
      </c>
      <c r="X81" t="s">
        <v>1934</v>
      </c>
      <c r="Y81">
        <v>100000</v>
      </c>
      <c r="AA81">
        <v>3</v>
      </c>
      <c r="AB81">
        <v>24</v>
      </c>
      <c r="AC81">
        <v>4</v>
      </c>
    </row>
    <row r="82" spans="1:32">
      <c r="A82" s="115"/>
      <c r="B82" s="57"/>
      <c r="C82" s="58"/>
      <c r="D82" s="59"/>
      <c r="U82">
        <v>8</v>
      </c>
      <c r="V82">
        <v>207.22067122751483</v>
      </c>
      <c r="W82">
        <v>11</v>
      </c>
      <c r="X82" t="s">
        <v>1935</v>
      </c>
      <c r="Y82">
        <v>100000</v>
      </c>
      <c r="AA82">
        <v>3</v>
      </c>
      <c r="AB82">
        <v>25</v>
      </c>
      <c r="AC82">
        <v>1</v>
      </c>
      <c r="AD82">
        <v>300</v>
      </c>
      <c r="AE82" t="s">
        <v>1929</v>
      </c>
      <c r="AF82">
        <v>78.55</v>
      </c>
    </row>
    <row r="83" spans="1:32">
      <c r="A83" s="115"/>
      <c r="B83" s="57"/>
      <c r="C83" s="58"/>
      <c r="D83" s="59"/>
      <c r="U83">
        <v>8</v>
      </c>
      <c r="W83">
        <v>11</v>
      </c>
      <c r="X83" t="s">
        <v>1935</v>
      </c>
      <c r="Y83">
        <v>100000</v>
      </c>
      <c r="AA83">
        <v>3</v>
      </c>
      <c r="AB83">
        <v>25</v>
      </c>
      <c r="AC83">
        <v>2</v>
      </c>
    </row>
    <row r="84" spans="1:32">
      <c r="A84" s="115"/>
      <c r="B84" s="57"/>
      <c r="C84" s="58"/>
      <c r="D84" s="59"/>
      <c r="U84">
        <v>8</v>
      </c>
      <c r="W84">
        <v>11</v>
      </c>
      <c r="X84" t="s">
        <v>1935</v>
      </c>
      <c r="Y84">
        <v>100000</v>
      </c>
      <c r="AA84">
        <v>3</v>
      </c>
      <c r="AB84">
        <v>25</v>
      </c>
      <c r="AC84">
        <v>3</v>
      </c>
    </row>
    <row r="85" spans="1:32">
      <c r="A85" s="115"/>
      <c r="B85" s="57"/>
      <c r="C85" s="58"/>
      <c r="D85" s="59"/>
      <c r="U85">
        <v>8</v>
      </c>
      <c r="W85">
        <v>11</v>
      </c>
      <c r="X85" t="s">
        <v>1935</v>
      </c>
      <c r="Y85">
        <v>100000</v>
      </c>
      <c r="AA85">
        <v>3</v>
      </c>
      <c r="AB85">
        <v>25</v>
      </c>
      <c r="AC85">
        <v>4</v>
      </c>
    </row>
    <row r="86" spans="1:32">
      <c r="A86" s="115"/>
      <c r="B86" s="57"/>
      <c r="C86" s="58"/>
      <c r="D86" s="59"/>
      <c r="U86">
        <v>12</v>
      </c>
      <c r="V86">
        <v>295.06009247142532</v>
      </c>
      <c r="W86">
        <v>12</v>
      </c>
      <c r="X86" t="s">
        <v>1936</v>
      </c>
      <c r="Y86">
        <v>100000</v>
      </c>
      <c r="AA86">
        <v>3</v>
      </c>
      <c r="AB86">
        <v>26</v>
      </c>
      <c r="AC86">
        <v>1</v>
      </c>
      <c r="AD86">
        <v>410</v>
      </c>
      <c r="AE86" t="s">
        <v>1917</v>
      </c>
      <c r="AF86">
        <v>73.95</v>
      </c>
    </row>
    <row r="87" spans="1:32">
      <c r="A87" s="115"/>
      <c r="B87" s="57"/>
      <c r="C87" s="58"/>
      <c r="D87" s="116"/>
      <c r="U87">
        <v>12</v>
      </c>
      <c r="W87">
        <v>12</v>
      </c>
      <c r="X87" t="s">
        <v>1936</v>
      </c>
      <c r="Y87">
        <v>100000</v>
      </c>
      <c r="AA87">
        <v>3</v>
      </c>
      <c r="AB87">
        <v>26</v>
      </c>
      <c r="AC87">
        <v>2</v>
      </c>
    </row>
    <row r="88" spans="1:32">
      <c r="A88" s="115"/>
      <c r="B88" s="57"/>
      <c r="C88" s="58"/>
      <c r="D88" s="59"/>
      <c r="U88">
        <v>12</v>
      </c>
      <c r="W88">
        <v>12</v>
      </c>
      <c r="X88" t="s">
        <v>1936</v>
      </c>
      <c r="Y88">
        <v>100000</v>
      </c>
      <c r="AA88">
        <v>3</v>
      </c>
      <c r="AB88">
        <v>26</v>
      </c>
      <c r="AC88">
        <v>3</v>
      </c>
    </row>
    <row r="89" spans="1:32">
      <c r="A89" s="115"/>
      <c r="B89" s="57"/>
      <c r="C89" s="58"/>
      <c r="D89" s="59"/>
      <c r="U89">
        <v>12</v>
      </c>
      <c r="W89">
        <v>12</v>
      </c>
      <c r="X89" t="s">
        <v>1936</v>
      </c>
      <c r="Y89">
        <v>100000</v>
      </c>
      <c r="AA89">
        <v>3</v>
      </c>
      <c r="AB89">
        <v>26</v>
      </c>
      <c r="AC89">
        <v>4</v>
      </c>
    </row>
    <row r="90" spans="1:32">
      <c r="A90" s="115"/>
      <c r="B90" s="57"/>
      <c r="C90" s="58"/>
      <c r="D90" s="59"/>
      <c r="U90">
        <v>12</v>
      </c>
      <c r="V90">
        <v>330.4534305140379</v>
      </c>
      <c r="W90">
        <v>13</v>
      </c>
      <c r="X90" t="s">
        <v>1937</v>
      </c>
      <c r="Y90">
        <v>100000</v>
      </c>
      <c r="AA90">
        <v>3</v>
      </c>
      <c r="AB90">
        <v>27</v>
      </c>
      <c r="AC90">
        <v>1</v>
      </c>
      <c r="AD90">
        <v>479</v>
      </c>
      <c r="AE90" t="s">
        <v>1929</v>
      </c>
      <c r="AF90">
        <v>78.7</v>
      </c>
    </row>
    <row r="91" spans="1:32">
      <c r="A91" s="115"/>
      <c r="B91" s="57"/>
      <c r="C91" s="58"/>
      <c r="D91" s="59"/>
      <c r="U91">
        <v>12</v>
      </c>
      <c r="W91">
        <v>13</v>
      </c>
      <c r="X91" t="s">
        <v>1937</v>
      </c>
      <c r="Y91">
        <v>100000</v>
      </c>
      <c r="AA91">
        <v>3</v>
      </c>
      <c r="AB91">
        <v>27</v>
      </c>
      <c r="AC91">
        <v>2</v>
      </c>
    </row>
    <row r="92" spans="1:32">
      <c r="A92" s="115"/>
      <c r="B92" s="57"/>
      <c r="C92" s="58"/>
      <c r="D92" s="59"/>
      <c r="U92">
        <v>12</v>
      </c>
      <c r="W92">
        <v>13</v>
      </c>
      <c r="X92" t="s">
        <v>1937</v>
      </c>
      <c r="Y92">
        <v>100000</v>
      </c>
      <c r="AA92">
        <v>3</v>
      </c>
      <c r="AB92">
        <v>27</v>
      </c>
      <c r="AC92">
        <v>3</v>
      </c>
    </row>
    <row r="93" spans="1:32">
      <c r="A93" s="115"/>
      <c r="B93" s="57"/>
      <c r="C93" s="58"/>
      <c r="D93" s="59"/>
      <c r="U93">
        <v>12</v>
      </c>
      <c r="W93">
        <v>13</v>
      </c>
      <c r="X93" t="s">
        <v>1937</v>
      </c>
      <c r="Y93">
        <v>100000</v>
      </c>
      <c r="AA93">
        <v>3</v>
      </c>
      <c r="AB93">
        <v>27</v>
      </c>
      <c r="AC93">
        <v>4</v>
      </c>
    </row>
    <row r="94" spans="1:32">
      <c r="A94" s="115"/>
      <c r="B94" s="57"/>
      <c r="C94" s="58"/>
      <c r="D94" s="59"/>
      <c r="U94">
        <v>9</v>
      </c>
      <c r="V94">
        <v>179.51787138712353</v>
      </c>
      <c r="W94">
        <v>14</v>
      </c>
      <c r="X94" t="s">
        <v>1938</v>
      </c>
      <c r="Y94">
        <v>100000</v>
      </c>
      <c r="AA94">
        <v>3</v>
      </c>
      <c r="AB94">
        <v>28</v>
      </c>
      <c r="AC94">
        <v>1</v>
      </c>
      <c r="AD94">
        <v>265</v>
      </c>
      <c r="AE94" t="s">
        <v>793</v>
      </c>
      <c r="AF94">
        <v>81</v>
      </c>
    </row>
    <row r="95" spans="1:32">
      <c r="A95" s="115"/>
      <c r="B95" s="57"/>
      <c r="C95" s="58"/>
      <c r="D95" s="59"/>
      <c r="U95">
        <v>9</v>
      </c>
      <c r="W95">
        <v>14</v>
      </c>
      <c r="X95" t="s">
        <v>1938</v>
      </c>
      <c r="Y95">
        <v>100000</v>
      </c>
      <c r="AA95">
        <v>3</v>
      </c>
      <c r="AB95">
        <v>28</v>
      </c>
      <c r="AC95">
        <v>2</v>
      </c>
    </row>
    <row r="96" spans="1:32">
      <c r="A96" s="115"/>
      <c r="B96" s="57"/>
      <c r="C96" s="58"/>
      <c r="D96" s="59"/>
      <c r="U96">
        <v>9</v>
      </c>
      <c r="W96">
        <v>14</v>
      </c>
      <c r="X96" t="s">
        <v>1938</v>
      </c>
      <c r="Y96">
        <v>100000</v>
      </c>
      <c r="AA96">
        <v>3</v>
      </c>
      <c r="AB96">
        <v>28</v>
      </c>
      <c r="AC96">
        <v>3</v>
      </c>
    </row>
    <row r="97" spans="1:32">
      <c r="A97" s="115"/>
      <c r="B97" s="57"/>
      <c r="C97" s="58"/>
      <c r="D97" s="59"/>
      <c r="U97">
        <v>9</v>
      </c>
      <c r="W97">
        <v>14</v>
      </c>
      <c r="X97" t="s">
        <v>1938</v>
      </c>
      <c r="Y97">
        <v>100000</v>
      </c>
      <c r="AA97">
        <v>3</v>
      </c>
      <c r="AB97">
        <v>28</v>
      </c>
      <c r="AC97">
        <v>4</v>
      </c>
    </row>
    <row r="98" spans="1:32">
      <c r="A98" s="115"/>
      <c r="B98" s="57"/>
      <c r="C98" s="58"/>
      <c r="D98" s="59"/>
      <c r="U98">
        <v>8</v>
      </c>
      <c r="V98">
        <v>193.02177755639431</v>
      </c>
      <c r="W98">
        <v>15</v>
      </c>
      <c r="X98" t="s">
        <v>1939</v>
      </c>
      <c r="Y98">
        <v>100000</v>
      </c>
      <c r="AA98">
        <v>3</v>
      </c>
      <c r="AB98">
        <v>29</v>
      </c>
      <c r="AC98">
        <v>1</v>
      </c>
      <c r="AD98">
        <v>230</v>
      </c>
      <c r="AE98" t="s">
        <v>1917</v>
      </c>
      <c r="AF98">
        <v>61.08</v>
      </c>
    </row>
    <row r="99" spans="1:32">
      <c r="A99" s="115"/>
      <c r="B99" s="57"/>
      <c r="C99" s="58"/>
      <c r="D99" s="59"/>
      <c r="U99">
        <v>8</v>
      </c>
      <c r="W99">
        <v>15</v>
      </c>
      <c r="X99" t="s">
        <v>1939</v>
      </c>
      <c r="Y99">
        <v>100000</v>
      </c>
      <c r="AA99">
        <v>3</v>
      </c>
      <c r="AB99">
        <v>29</v>
      </c>
      <c r="AC99">
        <v>2</v>
      </c>
    </row>
    <row r="100" spans="1:32">
      <c r="A100" s="115"/>
      <c r="B100" s="57"/>
      <c r="C100" s="58"/>
      <c r="D100" s="59"/>
      <c r="U100">
        <v>8</v>
      </c>
      <c r="W100">
        <v>15</v>
      </c>
      <c r="X100" t="s">
        <v>1939</v>
      </c>
      <c r="Y100">
        <v>100000</v>
      </c>
      <c r="AA100">
        <v>3</v>
      </c>
      <c r="AB100">
        <v>29</v>
      </c>
      <c r="AC100">
        <v>3</v>
      </c>
    </row>
    <row r="101" spans="1:32">
      <c r="A101" s="115"/>
      <c r="B101" s="57"/>
      <c r="C101" s="58"/>
      <c r="D101" s="80"/>
      <c r="U101">
        <v>8</v>
      </c>
      <c r="W101">
        <v>15</v>
      </c>
      <c r="X101" t="s">
        <v>1939</v>
      </c>
      <c r="Y101">
        <v>100000</v>
      </c>
      <c r="AA101">
        <v>3</v>
      </c>
      <c r="AB101">
        <v>29</v>
      </c>
      <c r="AC101">
        <v>4</v>
      </c>
    </row>
    <row r="102" spans="1:32">
      <c r="A102" s="115"/>
      <c r="B102" s="57"/>
      <c r="C102" s="58"/>
      <c r="D102" s="59"/>
      <c r="U102" t="s">
        <v>376</v>
      </c>
      <c r="Y102">
        <v>100000</v>
      </c>
      <c r="AA102">
        <v>3</v>
      </c>
      <c r="AB102">
        <v>18</v>
      </c>
      <c r="AC102">
        <v>4</v>
      </c>
    </row>
    <row r="103" spans="1:32">
      <c r="A103" s="115"/>
      <c r="B103" s="57"/>
      <c r="C103" s="58"/>
      <c r="D103" s="59"/>
      <c r="U103" t="s">
        <v>376</v>
      </c>
      <c r="X103" t="s">
        <v>1928</v>
      </c>
      <c r="Y103">
        <v>100000</v>
      </c>
      <c r="AA103">
        <v>3</v>
      </c>
      <c r="AB103">
        <v>19</v>
      </c>
      <c r="AC103">
        <v>4</v>
      </c>
    </row>
    <row r="104" spans="1:32">
      <c r="A104" s="115"/>
      <c r="B104" s="57"/>
      <c r="C104" s="58"/>
      <c r="D104" s="59"/>
      <c r="U104" t="s">
        <v>376</v>
      </c>
      <c r="Y104">
        <v>100000</v>
      </c>
      <c r="AA104">
        <v>3</v>
      </c>
      <c r="AB104">
        <v>20</v>
      </c>
      <c r="AC104">
        <v>4</v>
      </c>
    </row>
    <row r="105" spans="1:32">
      <c r="A105" s="115"/>
      <c r="B105" s="57"/>
      <c r="C105" s="58"/>
      <c r="D105" s="59"/>
      <c r="U105" t="s">
        <v>376</v>
      </c>
      <c r="Y105">
        <v>100000</v>
      </c>
      <c r="AA105">
        <v>3</v>
      </c>
      <c r="AB105">
        <v>30</v>
      </c>
      <c r="AC105">
        <v>4</v>
      </c>
    </row>
    <row r="106" spans="1:32">
      <c r="A106" s="115"/>
      <c r="B106" s="57"/>
      <c r="C106" s="58"/>
      <c r="D106" s="59"/>
      <c r="U106" t="s">
        <v>376</v>
      </c>
      <c r="Y106">
        <v>100000</v>
      </c>
      <c r="AA106">
        <v>3</v>
      </c>
      <c r="AB106">
        <v>31</v>
      </c>
      <c r="AC106">
        <v>4</v>
      </c>
    </row>
    <row r="107" spans="1:32">
      <c r="A107" s="115"/>
      <c r="B107" s="57"/>
      <c r="C107" s="58"/>
      <c r="D107" s="59"/>
      <c r="U107" t="s">
        <v>376</v>
      </c>
      <c r="Y107">
        <v>100000</v>
      </c>
      <c r="AA107">
        <v>3</v>
      </c>
      <c r="AB107">
        <v>32</v>
      </c>
      <c r="AC107">
        <v>4</v>
      </c>
    </row>
    <row r="108" spans="1:32">
      <c r="A108" s="115"/>
      <c r="B108" s="57"/>
      <c r="C108" s="58"/>
      <c r="D108" s="59"/>
      <c r="U108" t="s">
        <v>376</v>
      </c>
      <c r="Y108">
        <v>100000</v>
      </c>
      <c r="AA108">
        <v>3</v>
      </c>
      <c r="AB108">
        <v>33</v>
      </c>
      <c r="AC108">
        <v>4</v>
      </c>
    </row>
    <row r="109" spans="1:32">
      <c r="A109" s="115"/>
      <c r="B109" s="57"/>
      <c r="C109" s="58"/>
      <c r="D109" s="59"/>
      <c r="U109" t="s">
        <v>376</v>
      </c>
      <c r="Y109">
        <v>100000</v>
      </c>
      <c r="AA109">
        <v>3</v>
      </c>
      <c r="AB109">
        <v>34</v>
      </c>
      <c r="AC109">
        <v>4</v>
      </c>
    </row>
    <row r="110" spans="1:32">
      <c r="A110" s="115"/>
      <c r="B110" s="57"/>
      <c r="C110" s="58"/>
      <c r="D110" s="59"/>
      <c r="U110" t="s">
        <v>376</v>
      </c>
      <c r="Y110">
        <v>100000</v>
      </c>
      <c r="AA110">
        <v>3</v>
      </c>
      <c r="AB110">
        <v>35</v>
      </c>
      <c r="AC110">
        <v>4</v>
      </c>
    </row>
    <row r="111" spans="1:32">
      <c r="A111" s="115"/>
      <c r="B111" s="57"/>
      <c r="C111" s="58"/>
      <c r="D111" s="59"/>
      <c r="U111" t="s">
        <v>376</v>
      </c>
      <c r="Y111">
        <v>100000</v>
      </c>
      <c r="AA111">
        <v>3</v>
      </c>
      <c r="AB111">
        <v>36</v>
      </c>
      <c r="AC111">
        <v>4</v>
      </c>
    </row>
    <row r="112" spans="1:32">
      <c r="A112" s="115"/>
      <c r="B112" s="57"/>
      <c r="C112" s="58"/>
      <c r="D112" s="59"/>
      <c r="U112" t="s">
        <v>376</v>
      </c>
      <c r="Y112">
        <v>100000</v>
      </c>
      <c r="AA112">
        <v>3</v>
      </c>
      <c r="AB112">
        <v>37</v>
      </c>
      <c r="AC112">
        <v>4</v>
      </c>
    </row>
    <row r="113" spans="1:29">
      <c r="A113" s="115"/>
      <c r="B113" s="57"/>
      <c r="C113" s="58"/>
      <c r="D113" s="59"/>
      <c r="U113" t="s">
        <v>376</v>
      </c>
      <c r="Y113">
        <v>100000</v>
      </c>
      <c r="AA113">
        <v>3</v>
      </c>
      <c r="AB113">
        <v>38</v>
      </c>
      <c r="AC113">
        <v>4</v>
      </c>
    </row>
    <row r="114" spans="1:29">
      <c r="A114" s="115"/>
      <c r="B114" s="57"/>
      <c r="C114" s="58"/>
      <c r="D114" s="59"/>
      <c r="U114" t="s">
        <v>376</v>
      </c>
      <c r="Y114">
        <v>100000</v>
      </c>
      <c r="AA114">
        <v>3</v>
      </c>
      <c r="AB114">
        <v>39</v>
      </c>
      <c r="AC114">
        <v>4</v>
      </c>
    </row>
    <row r="115" spans="1:29">
      <c r="A115" s="115"/>
      <c r="B115" s="57"/>
      <c r="C115" s="58"/>
      <c r="D115" s="59"/>
      <c r="U115" t="s">
        <v>376</v>
      </c>
      <c r="Y115">
        <v>100000</v>
      </c>
      <c r="AA115">
        <v>3</v>
      </c>
      <c r="AB115">
        <v>40</v>
      </c>
      <c r="AC115">
        <v>4</v>
      </c>
    </row>
    <row r="116" spans="1:29">
      <c r="A116" s="115"/>
      <c r="B116" s="57"/>
      <c r="C116" s="58"/>
      <c r="D116" s="59"/>
      <c r="U116" t="s">
        <v>376</v>
      </c>
      <c r="Y116">
        <v>100000</v>
      </c>
      <c r="AA116">
        <v>3</v>
      </c>
      <c r="AB116">
        <v>41</v>
      </c>
      <c r="AC116">
        <v>4</v>
      </c>
    </row>
    <row r="117" spans="1:29">
      <c r="A117" s="115"/>
      <c r="B117" s="57"/>
      <c r="C117" s="58"/>
      <c r="D117" s="59"/>
      <c r="U117" t="s">
        <v>376</v>
      </c>
      <c r="Y117">
        <v>100000</v>
      </c>
      <c r="AA117">
        <v>3</v>
      </c>
      <c r="AB117">
        <v>42</v>
      </c>
      <c r="AC117">
        <v>4</v>
      </c>
    </row>
    <row r="118" spans="1:29">
      <c r="A118" s="115"/>
      <c r="B118" s="57"/>
      <c r="C118" s="58"/>
      <c r="D118" s="59"/>
      <c r="U118" t="s">
        <v>376</v>
      </c>
      <c r="Y118">
        <v>100000</v>
      </c>
      <c r="AA118">
        <v>3</v>
      </c>
      <c r="AB118">
        <v>43</v>
      </c>
      <c r="AC118">
        <v>4</v>
      </c>
    </row>
    <row r="119" spans="1:29">
      <c r="A119" s="115"/>
      <c r="B119" s="57"/>
      <c r="C119" s="58"/>
      <c r="D119" s="59"/>
      <c r="U119" t="s">
        <v>376</v>
      </c>
      <c r="Y119">
        <v>100000</v>
      </c>
      <c r="AA119">
        <v>3</v>
      </c>
      <c r="AB119">
        <v>44</v>
      </c>
      <c r="AC119">
        <v>4</v>
      </c>
    </row>
    <row r="120" spans="1:29">
      <c r="A120" s="115"/>
      <c r="B120" s="57"/>
      <c r="C120" s="58"/>
      <c r="D120" s="59"/>
      <c r="U120" t="s">
        <v>376</v>
      </c>
      <c r="Y120">
        <v>100000</v>
      </c>
      <c r="AA120">
        <v>3</v>
      </c>
      <c r="AB120">
        <v>45</v>
      </c>
      <c r="AC120">
        <v>4</v>
      </c>
    </row>
    <row r="121" spans="1:29">
      <c r="A121" s="115"/>
      <c r="B121" s="57"/>
      <c r="C121" s="58"/>
      <c r="D121" s="59"/>
    </row>
    <row r="122" spans="1:29">
      <c r="A122" s="115"/>
      <c r="B122" s="57"/>
      <c r="C122" s="58"/>
      <c r="D122" s="59"/>
    </row>
    <row r="123" spans="1:29">
      <c r="A123" s="115"/>
      <c r="B123" s="57"/>
      <c r="C123" s="58"/>
      <c r="D123" s="59"/>
    </row>
    <row r="124" spans="1:29">
      <c r="A124" s="115"/>
      <c r="B124" s="57"/>
      <c r="C124" s="58"/>
      <c r="D124" s="59"/>
    </row>
    <row r="125" spans="1:29">
      <c r="A125" s="115"/>
      <c r="B125" s="57"/>
      <c r="C125" s="58"/>
      <c r="D125" s="116"/>
    </row>
    <row r="126" spans="1:29">
      <c r="A126" s="115"/>
      <c r="B126" s="57"/>
      <c r="C126" s="58"/>
      <c r="D126" s="59"/>
    </row>
    <row r="127" spans="1:29">
      <c r="A127" s="115"/>
      <c r="B127" s="57"/>
      <c r="C127" s="58"/>
      <c r="D127" s="59"/>
      <c r="K127" s="117"/>
    </row>
    <row r="128" spans="1:29">
      <c r="A128" s="115"/>
      <c r="B128" s="57"/>
      <c r="C128" s="58"/>
      <c r="D128" s="59"/>
    </row>
    <row r="129" spans="1:4">
      <c r="A129" s="115"/>
      <c r="B129" s="57"/>
      <c r="C129" s="58"/>
      <c r="D129" s="59"/>
    </row>
    <row r="130" spans="1:4">
      <c r="A130" s="115"/>
      <c r="B130" s="57"/>
      <c r="C130" s="58"/>
      <c r="D130" s="59"/>
    </row>
    <row r="131" spans="1:4">
      <c r="A131" s="115"/>
      <c r="B131" s="57"/>
      <c r="C131" s="58"/>
      <c r="D131" s="59"/>
    </row>
    <row r="132" spans="1:4">
      <c r="A132" s="115"/>
      <c r="B132" s="57"/>
      <c r="C132" s="58"/>
      <c r="D132" s="59"/>
    </row>
    <row r="133" spans="1:4">
      <c r="A133" s="115"/>
      <c r="B133" s="57"/>
      <c r="C133" s="58"/>
      <c r="D133" s="59"/>
    </row>
    <row r="134" spans="1:4">
      <c r="A134" s="115"/>
      <c r="B134" s="57"/>
      <c r="C134" s="58"/>
      <c r="D134" s="59"/>
    </row>
    <row r="135" spans="1:4">
      <c r="A135" s="115"/>
      <c r="B135" s="57"/>
      <c r="C135" s="58"/>
      <c r="D135" s="59"/>
    </row>
    <row r="136" spans="1:4">
      <c r="A136" s="115"/>
      <c r="B136" s="57"/>
      <c r="C136" s="58"/>
      <c r="D136" s="59"/>
    </row>
    <row r="137" spans="1:4">
      <c r="A137" s="115"/>
      <c r="B137" s="57"/>
      <c r="C137" s="58"/>
      <c r="D137" s="59"/>
    </row>
    <row r="138" spans="1:4">
      <c r="A138" s="115"/>
      <c r="B138" s="57"/>
      <c r="C138" s="58"/>
      <c r="D138" s="59"/>
    </row>
    <row r="139" spans="1:4">
      <c r="A139" s="115"/>
      <c r="B139" s="57"/>
      <c r="C139" s="58"/>
      <c r="D139" s="59"/>
    </row>
    <row r="140" spans="1:4">
      <c r="A140" s="115"/>
      <c r="B140" s="57"/>
      <c r="C140" s="58"/>
      <c r="D140" s="59"/>
    </row>
    <row r="141" spans="1:4">
      <c r="A141" s="115"/>
      <c r="B141" s="57"/>
      <c r="C141" s="58"/>
      <c r="D141" s="59"/>
    </row>
    <row r="142" spans="1:4">
      <c r="A142" s="115"/>
      <c r="B142" s="57"/>
      <c r="C142" s="58"/>
      <c r="D142" s="59"/>
    </row>
    <row r="143" spans="1:4">
      <c r="A143" s="115"/>
      <c r="B143" s="57"/>
      <c r="C143" s="58"/>
      <c r="D143" s="59"/>
    </row>
    <row r="144" spans="1:4">
      <c r="A144" s="115"/>
      <c r="B144" s="57"/>
      <c r="C144" s="58"/>
      <c r="D144" s="59"/>
    </row>
    <row r="145" spans="1:12">
      <c r="A145" s="115"/>
      <c r="B145" s="57"/>
      <c r="C145" s="58"/>
      <c r="D145" s="59"/>
    </row>
    <row r="146" spans="1:12">
      <c r="A146" s="115"/>
      <c r="B146" s="57"/>
      <c r="C146" s="58"/>
      <c r="D146" s="59"/>
    </row>
    <row r="147" spans="1:12">
      <c r="A147" s="115"/>
      <c r="B147" s="57"/>
      <c r="C147" s="58"/>
      <c r="D147" s="59"/>
    </row>
    <row r="148" spans="1:12">
      <c r="A148" s="115"/>
      <c r="B148" s="57"/>
      <c r="C148" s="58"/>
      <c r="D148" s="80"/>
    </row>
    <row r="149" spans="1:12">
      <c r="A149" s="115"/>
      <c r="B149" s="57"/>
      <c r="C149" s="58"/>
      <c r="D149" s="59"/>
    </row>
    <row r="150" spans="1:12">
      <c r="A150" s="115"/>
      <c r="B150" s="57"/>
      <c r="C150" s="58"/>
      <c r="D150" s="59"/>
    </row>
    <row r="151" spans="1:12">
      <c r="A151" s="115"/>
      <c r="B151" s="57"/>
      <c r="C151" s="58"/>
      <c r="D151" s="59"/>
    </row>
    <row r="152" spans="1:12">
      <c r="A152" s="115"/>
      <c r="B152" s="57"/>
      <c r="C152" s="58"/>
      <c r="D152" s="59"/>
    </row>
    <row r="153" spans="1:12">
      <c r="A153" s="115"/>
      <c r="B153" s="57"/>
      <c r="C153" s="58"/>
      <c r="D153" s="59"/>
    </row>
    <row r="154" spans="1:12">
      <c r="A154" s="115"/>
      <c r="B154" s="57"/>
      <c r="C154" s="58"/>
      <c r="D154" s="59"/>
    </row>
    <row r="155" spans="1:12">
      <c r="A155" s="115"/>
      <c r="B155" s="57"/>
      <c r="C155" s="58"/>
      <c r="D155" s="59"/>
    </row>
    <row r="156" spans="1:12">
      <c r="A156" s="115"/>
      <c r="B156" s="57"/>
      <c r="C156" s="58"/>
      <c r="D156" s="59"/>
    </row>
    <row r="157" spans="1:12">
      <c r="A157" s="115"/>
      <c r="B157" s="57"/>
      <c r="C157" s="58"/>
      <c r="D157" s="59"/>
    </row>
    <row r="158" spans="1:12">
      <c r="A158" s="115"/>
      <c r="B158" s="57"/>
      <c r="C158" s="58"/>
      <c r="D158" s="59"/>
    </row>
    <row r="159" spans="1:12">
      <c r="A159" s="115"/>
      <c r="B159" s="57"/>
      <c r="C159" s="58"/>
      <c r="D159" s="59"/>
      <c r="L159" s="117"/>
    </row>
    <row r="160" spans="1:12">
      <c r="A160" s="118"/>
      <c r="B160" s="119"/>
      <c r="C160" s="120"/>
      <c r="D160" s="116"/>
    </row>
  </sheetData>
  <sortState ref="U8:AF160">
    <sortCondition ref="Y8"/>
    <sortCondition ref="W8"/>
  </sortState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ul7"/>
  <dimension ref="A1:P52"/>
  <sheetViews>
    <sheetView workbookViewId="0"/>
  </sheetViews>
  <sheetFormatPr defaultRowHeight="12.75"/>
  <cols>
    <col min="1" max="1" width="6" style="195" customWidth="1"/>
    <col min="2" max="2" width="6.7109375" style="195" customWidth="1"/>
    <col min="3" max="3" width="7.42578125" style="195" customWidth="1"/>
    <col min="4" max="4" width="8.42578125" style="195" customWidth="1"/>
    <col min="5" max="5" width="7.5703125" style="195" customWidth="1"/>
    <col min="6" max="6" width="26.42578125" style="195" bestFit="1" customWidth="1"/>
    <col min="7" max="16384" width="9.140625" style="195"/>
  </cols>
  <sheetData>
    <row r="1" spans="1:12">
      <c r="A1" s="195" t="s">
        <v>406</v>
      </c>
    </row>
    <row r="2" spans="1:12">
      <c r="A2" s="196" t="s">
        <v>1894</v>
      </c>
    </row>
    <row r="3" spans="1:12">
      <c r="A3" s="196" t="s">
        <v>1895</v>
      </c>
    </row>
    <row r="4" spans="1:12">
      <c r="A4" s="196" t="s">
        <v>1896</v>
      </c>
      <c r="L4" s="197"/>
    </row>
    <row r="5" spans="1:12">
      <c r="A5" s="196" t="s">
        <v>1867</v>
      </c>
    </row>
    <row r="6" spans="1:12">
      <c r="A6" s="196" t="s">
        <v>1868</v>
      </c>
    </row>
    <row r="7" spans="1:12">
      <c r="A7" s="196" t="s">
        <v>1869</v>
      </c>
    </row>
    <row r="8" spans="1:12">
      <c r="A8" s="196" t="s">
        <v>1885</v>
      </c>
    </row>
    <row r="9" spans="1:12">
      <c r="A9" s="195" t="s">
        <v>410</v>
      </c>
    </row>
    <row r="10" spans="1:12">
      <c r="A10" s="196" t="s">
        <v>1870</v>
      </c>
    </row>
    <row r="11" spans="1:12">
      <c r="A11" s="196" t="s">
        <v>1871</v>
      </c>
    </row>
    <row r="12" spans="1:12">
      <c r="A12" s="196" t="s">
        <v>1872</v>
      </c>
    </row>
    <row r="13" spans="1:12">
      <c r="A13" s="196" t="s">
        <v>1908</v>
      </c>
    </row>
    <row r="14" spans="1:12">
      <c r="A14" s="196" t="s">
        <v>1907</v>
      </c>
    </row>
    <row r="15" spans="1:12" s="199" customFormat="1" ht="20.25" customHeight="1">
      <c r="A15" s="198" t="s">
        <v>1909</v>
      </c>
    </row>
    <row r="16" spans="1:12" ht="13.5" customHeight="1">
      <c r="B16" s="200"/>
      <c r="C16" s="200"/>
      <c r="D16" s="200"/>
      <c r="E16" s="200"/>
      <c r="F16" s="344"/>
      <c r="G16" s="344"/>
      <c r="H16" s="201"/>
      <c r="I16" s="201"/>
      <c r="J16" s="200"/>
    </row>
    <row r="18" spans="1:16">
      <c r="A18" s="202" t="s">
        <v>379</v>
      </c>
      <c r="B18" s="203" t="s">
        <v>380</v>
      </c>
      <c r="C18" s="203" t="s">
        <v>381</v>
      </c>
      <c r="D18" s="203" t="s">
        <v>382</v>
      </c>
      <c r="E18" s="203" t="s">
        <v>383</v>
      </c>
      <c r="F18" s="204" t="s">
        <v>433</v>
      </c>
      <c r="G18" s="205" t="s">
        <v>384</v>
      </c>
      <c r="H18" s="345" t="s">
        <v>388</v>
      </c>
      <c r="I18" s="346"/>
      <c r="J18" s="347"/>
      <c r="K18" s="206" t="s">
        <v>1873</v>
      </c>
      <c r="L18" s="203" t="s">
        <v>392</v>
      </c>
      <c r="M18" s="207"/>
      <c r="N18" s="348"/>
      <c r="O18" s="348"/>
      <c r="P18" s="348"/>
    </row>
    <row r="19" spans="1:16">
      <c r="A19" s="209"/>
      <c r="B19" s="210"/>
      <c r="C19" s="210"/>
      <c r="D19" s="211"/>
      <c r="E19" s="211"/>
      <c r="F19" s="212" t="s">
        <v>434</v>
      </c>
      <c r="G19" s="213"/>
      <c r="H19" s="214" t="s">
        <v>365</v>
      </c>
      <c r="I19" s="214" t="s">
        <v>366</v>
      </c>
      <c r="J19" s="214" t="s">
        <v>367</v>
      </c>
      <c r="K19" s="215"/>
      <c r="L19" s="211" t="s">
        <v>393</v>
      </c>
      <c r="M19" s="216"/>
      <c r="O19" s="216"/>
      <c r="P19" s="216"/>
    </row>
    <row r="20" spans="1:16">
      <c r="A20" s="217"/>
      <c r="B20" s="218"/>
      <c r="C20" s="219"/>
      <c r="D20" s="220"/>
      <c r="E20" s="221"/>
      <c r="F20" s="222"/>
      <c r="G20" s="223"/>
      <c r="H20" s="224"/>
      <c r="I20" s="224"/>
      <c r="J20" s="225"/>
      <c r="K20" s="226"/>
      <c r="L20" s="227" t="s">
        <v>376</v>
      </c>
      <c r="M20" s="228"/>
      <c r="N20" s="229"/>
      <c r="O20" s="229"/>
      <c r="P20" s="229"/>
    </row>
    <row r="21" spans="1:16">
      <c r="A21" s="230"/>
      <c r="B21" s="231"/>
      <c r="C21" s="232"/>
      <c r="D21" s="233"/>
      <c r="E21" s="234"/>
      <c r="F21" s="235" t="s">
        <v>1874</v>
      </c>
      <c r="G21" s="236"/>
      <c r="H21" s="237"/>
      <c r="I21" s="237"/>
      <c r="J21" s="238"/>
      <c r="K21" s="226"/>
      <c r="L21" s="227" t="s">
        <v>376</v>
      </c>
      <c r="M21" s="228"/>
      <c r="N21" s="229"/>
      <c r="O21" s="229"/>
      <c r="P21" s="229"/>
    </row>
    <row r="22" spans="1:16">
      <c r="A22" s="230"/>
      <c r="B22" s="231"/>
      <c r="C22" s="232"/>
      <c r="D22" s="233"/>
      <c r="E22" s="234"/>
      <c r="F22" s="235" t="s">
        <v>1864</v>
      </c>
      <c r="G22" s="236"/>
      <c r="H22" s="237"/>
      <c r="I22" s="237"/>
      <c r="J22" s="238"/>
      <c r="K22" s="226"/>
      <c r="L22" s="227"/>
      <c r="M22" s="228"/>
      <c r="N22" s="229"/>
      <c r="O22" s="229"/>
      <c r="P22" s="229"/>
    </row>
    <row r="23" spans="1:16">
      <c r="A23" s="230"/>
      <c r="B23" s="231"/>
      <c r="C23" s="232"/>
      <c r="D23" s="233"/>
      <c r="E23" s="234"/>
      <c r="F23" s="235"/>
      <c r="G23" s="236"/>
      <c r="H23" s="237"/>
      <c r="I23" s="237"/>
      <c r="J23" s="238"/>
      <c r="K23" s="226"/>
      <c r="L23" s="227"/>
      <c r="M23" s="216"/>
      <c r="N23" s="229"/>
      <c r="O23" s="229"/>
      <c r="P23" s="229"/>
    </row>
    <row r="24" spans="1:16">
      <c r="A24" s="230" t="s">
        <v>365</v>
      </c>
      <c r="B24" s="231" t="s">
        <v>1575</v>
      </c>
      <c r="C24" s="232">
        <v>6</v>
      </c>
      <c r="D24" s="233">
        <v>59</v>
      </c>
      <c r="E24" s="234">
        <v>58.6</v>
      </c>
      <c r="F24" s="235" t="s">
        <v>1886</v>
      </c>
      <c r="G24" s="236" t="s">
        <v>1877</v>
      </c>
      <c r="H24" s="239">
        <v>155</v>
      </c>
      <c r="I24" s="237"/>
      <c r="J24" s="238"/>
      <c r="K24" s="240">
        <v>155</v>
      </c>
      <c r="L24" s="227">
        <v>135.11000000000001</v>
      </c>
    </row>
    <row r="25" spans="1:16">
      <c r="A25" s="230" t="s">
        <v>366</v>
      </c>
      <c r="B25" s="231" t="s">
        <v>1575</v>
      </c>
      <c r="C25" s="232">
        <v>7</v>
      </c>
      <c r="D25" s="233">
        <v>59</v>
      </c>
      <c r="E25" s="234">
        <v>58.6</v>
      </c>
      <c r="F25" s="235" t="s">
        <v>1887</v>
      </c>
      <c r="G25" s="236" t="s">
        <v>1877</v>
      </c>
      <c r="H25" s="239">
        <v>152.5</v>
      </c>
      <c r="I25" s="237"/>
      <c r="J25" s="238"/>
      <c r="K25" s="240">
        <v>152.5</v>
      </c>
      <c r="L25" s="227">
        <v>132.93</v>
      </c>
      <c r="M25" s="228"/>
      <c r="N25" s="229"/>
      <c r="O25" s="229"/>
      <c r="P25" s="229"/>
    </row>
    <row r="26" spans="1:16">
      <c r="A26" s="230" t="s">
        <v>365</v>
      </c>
      <c r="B26" s="231" t="s">
        <v>1575</v>
      </c>
      <c r="C26" s="232">
        <v>1</v>
      </c>
      <c r="D26" s="233" t="s">
        <v>1888</v>
      </c>
      <c r="E26" s="234">
        <v>58.5</v>
      </c>
      <c r="F26" s="235" t="s">
        <v>1889</v>
      </c>
      <c r="G26" s="236" t="s">
        <v>1877</v>
      </c>
      <c r="H26" s="239">
        <v>137.5</v>
      </c>
      <c r="I26" s="237"/>
      <c r="J26" s="238"/>
      <c r="K26" s="240">
        <v>137.5</v>
      </c>
      <c r="L26" s="227">
        <v>120.05</v>
      </c>
      <c r="M26" s="228"/>
      <c r="N26" s="229"/>
      <c r="O26" s="229"/>
      <c r="P26" s="229"/>
    </row>
    <row r="27" spans="1:16">
      <c r="A27" s="230" t="s">
        <v>365</v>
      </c>
      <c r="B27" s="231" t="s">
        <v>1575</v>
      </c>
      <c r="C27" s="232">
        <v>2</v>
      </c>
      <c r="D27" s="233" t="s">
        <v>1883</v>
      </c>
      <c r="E27" s="234">
        <v>59</v>
      </c>
      <c r="F27" s="241" t="s">
        <v>1884</v>
      </c>
      <c r="G27" s="242" t="s">
        <v>1877</v>
      </c>
      <c r="H27" s="243">
        <v>147.5</v>
      </c>
      <c r="I27" s="237"/>
      <c r="J27" s="238"/>
      <c r="K27" s="240">
        <v>147.5</v>
      </c>
      <c r="L27" s="227">
        <v>127.76</v>
      </c>
      <c r="M27" s="228"/>
      <c r="N27" s="229"/>
      <c r="O27" s="229"/>
      <c r="P27" s="229"/>
    </row>
    <row r="28" spans="1:16">
      <c r="A28" s="230" t="s">
        <v>365</v>
      </c>
      <c r="B28" s="231" t="s">
        <v>1575</v>
      </c>
      <c r="C28" s="232">
        <v>3</v>
      </c>
      <c r="D28" s="233" t="s">
        <v>1875</v>
      </c>
      <c r="E28" s="234">
        <v>58.9</v>
      </c>
      <c r="F28" s="235" t="s">
        <v>1876</v>
      </c>
      <c r="G28" s="236" t="s">
        <v>1877</v>
      </c>
      <c r="H28" s="239">
        <v>145</v>
      </c>
      <c r="I28" s="237"/>
      <c r="J28" s="238"/>
      <c r="K28" s="240">
        <v>145</v>
      </c>
      <c r="L28" s="244">
        <v>125.79</v>
      </c>
    </row>
    <row r="29" spans="1:16">
      <c r="A29" s="230" t="s">
        <v>365</v>
      </c>
      <c r="B29" s="231" t="s">
        <v>1575</v>
      </c>
      <c r="C29" s="232">
        <v>4</v>
      </c>
      <c r="D29" s="233" t="s">
        <v>1878</v>
      </c>
      <c r="E29" s="234">
        <v>58.8</v>
      </c>
      <c r="F29" s="235" t="s">
        <v>1879</v>
      </c>
      <c r="G29" s="236" t="s">
        <v>1877</v>
      </c>
      <c r="H29" s="239">
        <v>140</v>
      </c>
      <c r="I29" s="237"/>
      <c r="J29" s="238"/>
      <c r="K29" s="240">
        <v>140</v>
      </c>
      <c r="L29" s="244">
        <v>121.65</v>
      </c>
    </row>
    <row r="30" spans="1:16">
      <c r="A30" s="230" t="s">
        <v>365</v>
      </c>
      <c r="B30" s="231" t="s">
        <v>1575</v>
      </c>
      <c r="C30" s="232">
        <v>5</v>
      </c>
      <c r="D30" s="233" t="s">
        <v>1880</v>
      </c>
      <c r="E30" s="234">
        <v>58.7</v>
      </c>
      <c r="F30" s="235" t="s">
        <v>1881</v>
      </c>
      <c r="G30" s="236" t="s">
        <v>1877</v>
      </c>
      <c r="H30" s="239">
        <v>130</v>
      </c>
      <c r="I30" s="237"/>
      <c r="J30" s="238"/>
      <c r="K30" s="240">
        <v>130</v>
      </c>
      <c r="L30" s="245">
        <v>113.14</v>
      </c>
    </row>
    <row r="31" spans="1:16">
      <c r="A31" s="246"/>
      <c r="B31" s="247"/>
      <c r="C31" s="248"/>
      <c r="D31" s="249"/>
      <c r="E31" s="250"/>
      <c r="F31" s="251"/>
      <c r="G31" s="252"/>
      <c r="H31" s="253"/>
      <c r="I31" s="253"/>
      <c r="J31" s="253"/>
      <c r="K31" s="208"/>
      <c r="L31" s="254"/>
    </row>
    <row r="32" spans="1:16">
      <c r="A32" s="255" t="s">
        <v>1897</v>
      </c>
      <c r="B32" s="249"/>
      <c r="C32" s="248"/>
      <c r="D32" s="249"/>
      <c r="E32" s="250"/>
      <c r="F32" s="251"/>
      <c r="G32" s="252"/>
      <c r="H32" s="253"/>
      <c r="I32" s="253"/>
      <c r="J32" s="253"/>
      <c r="K32" s="208"/>
    </row>
    <row r="33" spans="1:15">
      <c r="A33" s="255" t="s">
        <v>1890</v>
      </c>
      <c r="B33" s="249"/>
      <c r="C33" s="248"/>
      <c r="D33" s="249"/>
      <c r="E33" s="250"/>
      <c r="F33" s="251"/>
      <c r="G33" s="252"/>
      <c r="H33" s="253"/>
      <c r="I33" s="253"/>
      <c r="J33" s="253"/>
      <c r="K33" s="208"/>
    </row>
    <row r="34" spans="1:15">
      <c r="A34" s="255" t="s">
        <v>1891</v>
      </c>
      <c r="B34" s="249"/>
      <c r="C34" s="248"/>
      <c r="D34" s="249"/>
      <c r="E34" s="250"/>
      <c r="F34" s="251"/>
      <c r="G34" s="252"/>
      <c r="H34" s="253"/>
      <c r="I34" s="253"/>
      <c r="J34" s="253"/>
      <c r="K34" s="208"/>
    </row>
    <row r="35" spans="1:15">
      <c r="A35" s="255"/>
      <c r="B35" s="249"/>
      <c r="C35" s="248"/>
      <c r="D35" s="249"/>
      <c r="E35" s="250"/>
      <c r="F35" s="251"/>
      <c r="G35" s="252"/>
      <c r="H35" s="253"/>
      <c r="I35" s="253"/>
      <c r="J35" s="253"/>
      <c r="K35" s="208"/>
    </row>
    <row r="36" spans="1:15">
      <c r="A36" s="256" t="s">
        <v>1898</v>
      </c>
      <c r="B36" s="249"/>
      <c r="C36" s="248"/>
      <c r="D36" s="249"/>
      <c r="E36" s="250"/>
      <c r="F36" s="251"/>
      <c r="G36" s="252"/>
      <c r="H36" s="253"/>
      <c r="I36" s="253"/>
      <c r="J36" s="253"/>
      <c r="K36" s="208"/>
    </row>
    <row r="38" spans="1:15">
      <c r="A38" s="195" t="s">
        <v>430</v>
      </c>
    </row>
    <row r="39" spans="1:15">
      <c r="A39" s="195" t="s">
        <v>1150</v>
      </c>
    </row>
    <row r="40" spans="1:15">
      <c r="A40" s="196" t="s">
        <v>1892</v>
      </c>
    </row>
    <row r="41" spans="1:15" ht="12.75" customHeight="1">
      <c r="A41" s="349" t="s">
        <v>1893</v>
      </c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</row>
    <row r="42" spans="1:15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</row>
    <row r="43" spans="1:15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</row>
    <row r="44" spans="1:15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</row>
    <row r="45" spans="1:15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</row>
    <row r="46" spans="1:15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</row>
    <row r="47" spans="1:15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</row>
    <row r="48" spans="1:15">
      <c r="A48" s="257" t="s">
        <v>431</v>
      </c>
      <c r="B48" s="196" t="s">
        <v>689</v>
      </c>
      <c r="C48" s="258"/>
      <c r="D48" s="258"/>
      <c r="E48" s="258"/>
      <c r="F48" s="258"/>
      <c r="G48" s="258"/>
    </row>
    <row r="49" spans="1:7">
      <c r="A49" s="257"/>
      <c r="B49" s="196" t="s">
        <v>690</v>
      </c>
      <c r="C49" s="258"/>
      <c r="D49" s="258"/>
      <c r="E49" s="258"/>
      <c r="F49" s="258"/>
      <c r="G49" s="258"/>
    </row>
    <row r="51" spans="1:7" ht="15" customHeight="1">
      <c r="A51" s="257" t="s">
        <v>431</v>
      </c>
      <c r="B51" s="257" t="s">
        <v>432</v>
      </c>
    </row>
    <row r="52" spans="1:7">
      <c r="B52" s="257" t="s">
        <v>1882</v>
      </c>
    </row>
  </sheetData>
  <mergeCells count="4">
    <mergeCell ref="F16:G16"/>
    <mergeCell ref="H18:J18"/>
    <mergeCell ref="N18:P18"/>
    <mergeCell ref="A41:O47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  <legacyDrawing r:id="rId2"/>
  <controls>
    <control shapeId="8198" r:id="rId3" name="CommandButton5"/>
    <control shapeId="8197" r:id="rId4" name="CommandButton4"/>
    <control shapeId="8196" r:id="rId5" name="CommandButton3"/>
    <control shapeId="8195" r:id="rId6" name="CommandButton2"/>
    <control shapeId="8194" r:id="rId7" name="CommandButton1"/>
    <control shapeId="8193" r:id="rId8" name="Hyväksy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Taul12" enableFormatConditionsCalculation="0">
    <tabColor indexed="41"/>
  </sheetPr>
  <dimension ref="A1:A24"/>
  <sheetViews>
    <sheetView showGridLines="0" workbookViewId="0"/>
  </sheetViews>
  <sheetFormatPr defaultRowHeight="12.75"/>
  <cols>
    <col min="1" max="1" width="139.7109375" customWidth="1"/>
    <col min="2" max="2" width="9.42578125" customWidth="1"/>
  </cols>
  <sheetData>
    <row r="1" spans="1:1" ht="409.5" customHeight="1">
      <c r="A1" s="165" t="str">
        <f>IF(Sheet!$L$5=0,"",VLOOKUP(Sheet!$L$5,weights!$A$2:$D$947,2))</f>
        <v/>
      </c>
    </row>
    <row r="2" spans="1:1" ht="12.75" customHeight="1"/>
    <row r="3" spans="1:1" ht="12.75" customHeight="1"/>
    <row r="24" spans="1:1">
      <c r="A24" s="166"/>
    </row>
  </sheetData>
  <phoneticPr fontId="29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ul11"/>
  <dimension ref="A1:E947"/>
  <sheetViews>
    <sheetView workbookViewId="0">
      <selection activeCell="B1" sqref="B1"/>
    </sheetView>
  </sheetViews>
  <sheetFormatPr defaultRowHeight="12.75"/>
  <cols>
    <col min="1" max="1" width="5.5703125" style="159" bestFit="1" customWidth="1"/>
    <col min="2" max="2" width="37.85546875" style="158" customWidth="1"/>
    <col min="3" max="3" width="5.5703125" style="159" bestFit="1" customWidth="1"/>
    <col min="4" max="4" width="32.7109375" bestFit="1" customWidth="1"/>
  </cols>
  <sheetData>
    <row r="1" spans="1:4">
      <c r="A1" s="157" t="s">
        <v>369</v>
      </c>
      <c r="B1" s="158" t="s">
        <v>436</v>
      </c>
      <c r="C1" s="157" t="s">
        <v>369</v>
      </c>
      <c r="D1" s="158" t="s">
        <v>437</v>
      </c>
    </row>
    <row r="2" spans="1:4">
      <c r="A2" s="159">
        <v>27.5</v>
      </c>
      <c r="B2" s="158" t="s">
        <v>438</v>
      </c>
      <c r="C2" s="159">
        <v>27.5</v>
      </c>
      <c r="D2" s="158" t="s">
        <v>438</v>
      </c>
    </row>
    <row r="3" spans="1:4">
      <c r="A3" s="159">
        <v>28</v>
      </c>
      <c r="B3" s="158" t="s">
        <v>439</v>
      </c>
      <c r="C3" s="159">
        <v>28</v>
      </c>
      <c r="D3" s="158" t="s">
        <v>439</v>
      </c>
    </row>
    <row r="4" spans="1:4">
      <c r="A4" s="159">
        <v>28.5</v>
      </c>
      <c r="B4" s="158" t="s">
        <v>441</v>
      </c>
      <c r="C4" s="159">
        <v>28.5</v>
      </c>
      <c r="D4" s="158" t="s">
        <v>441</v>
      </c>
    </row>
    <row r="5" spans="1:4">
      <c r="A5" s="159">
        <v>29</v>
      </c>
      <c r="B5" s="158" t="s">
        <v>442</v>
      </c>
      <c r="C5" s="159">
        <v>29</v>
      </c>
      <c r="D5" s="158" t="s">
        <v>442</v>
      </c>
    </row>
    <row r="6" spans="1:4">
      <c r="A6" s="159">
        <v>29.5</v>
      </c>
      <c r="B6" s="158" t="s">
        <v>444</v>
      </c>
      <c r="C6" s="159">
        <v>29.5</v>
      </c>
      <c r="D6" s="158" t="s">
        <v>444</v>
      </c>
    </row>
    <row r="7" spans="1:4">
      <c r="A7" s="159">
        <v>30</v>
      </c>
      <c r="B7" s="158" t="s">
        <v>440</v>
      </c>
      <c r="C7" s="159">
        <v>30</v>
      </c>
      <c r="D7" s="158" t="s">
        <v>440</v>
      </c>
    </row>
    <row r="8" spans="1:4">
      <c r="A8" s="159">
        <v>30.5</v>
      </c>
      <c r="B8" s="158" t="s">
        <v>445</v>
      </c>
      <c r="C8" s="159">
        <v>30.5</v>
      </c>
      <c r="D8" s="158" t="s">
        <v>445</v>
      </c>
    </row>
    <row r="9" spans="1:4">
      <c r="A9" s="159">
        <v>31</v>
      </c>
      <c r="B9" s="158" t="s">
        <v>446</v>
      </c>
      <c r="C9" s="159">
        <v>31</v>
      </c>
      <c r="D9" s="158" t="s">
        <v>446</v>
      </c>
    </row>
    <row r="10" spans="1:4">
      <c r="A10" s="159">
        <v>31.5</v>
      </c>
      <c r="B10" s="158" t="s">
        <v>448</v>
      </c>
      <c r="C10" s="159">
        <v>31.5</v>
      </c>
      <c r="D10" s="158" t="s">
        <v>448</v>
      </c>
    </row>
    <row r="11" spans="1:4">
      <c r="A11" s="159">
        <v>32</v>
      </c>
      <c r="B11" s="158" t="s">
        <v>449</v>
      </c>
      <c r="C11" s="159">
        <v>32</v>
      </c>
      <c r="D11" s="158" t="s">
        <v>449</v>
      </c>
    </row>
    <row r="12" spans="1:4">
      <c r="A12" s="159">
        <v>32.5</v>
      </c>
      <c r="B12" s="158" t="s">
        <v>450</v>
      </c>
      <c r="C12" s="159">
        <v>32.5</v>
      </c>
      <c r="D12" s="158" t="s">
        <v>450</v>
      </c>
    </row>
    <row r="13" spans="1:4">
      <c r="A13" s="159">
        <v>33</v>
      </c>
      <c r="B13" s="158" t="s">
        <v>451</v>
      </c>
      <c r="C13" s="159">
        <v>33</v>
      </c>
      <c r="D13" s="158" t="s">
        <v>451</v>
      </c>
    </row>
    <row r="14" spans="1:4">
      <c r="A14" s="159">
        <v>33.5</v>
      </c>
      <c r="B14" s="158" t="s">
        <v>452</v>
      </c>
      <c r="C14" s="159">
        <v>33.5</v>
      </c>
      <c r="D14" s="158" t="s">
        <v>452</v>
      </c>
    </row>
    <row r="15" spans="1:4">
      <c r="A15" s="159">
        <v>34</v>
      </c>
      <c r="B15" s="158" t="s">
        <v>453</v>
      </c>
      <c r="C15" s="159">
        <v>34</v>
      </c>
      <c r="D15" s="158" t="s">
        <v>453</v>
      </c>
    </row>
    <row r="16" spans="1:4">
      <c r="A16" s="159">
        <v>34.5</v>
      </c>
      <c r="B16" s="158" t="s">
        <v>454</v>
      </c>
      <c r="C16" s="159">
        <v>34.5</v>
      </c>
      <c r="D16" s="158" t="s">
        <v>454</v>
      </c>
    </row>
    <row r="17" spans="1:4">
      <c r="A17" s="159">
        <v>35</v>
      </c>
      <c r="B17" s="158" t="s">
        <v>443</v>
      </c>
      <c r="C17" s="159">
        <v>35</v>
      </c>
      <c r="D17" s="158" t="s">
        <v>443</v>
      </c>
    </row>
    <row r="18" spans="1:4">
      <c r="A18" s="159">
        <v>35.5</v>
      </c>
      <c r="B18" s="163" t="s">
        <v>456</v>
      </c>
      <c r="C18" s="159">
        <v>35.5</v>
      </c>
      <c r="D18" s="163" t="s">
        <v>456</v>
      </c>
    </row>
    <row r="19" spans="1:4">
      <c r="A19" s="159">
        <v>36</v>
      </c>
      <c r="B19" s="163" t="s">
        <v>457</v>
      </c>
      <c r="C19" s="159">
        <v>36</v>
      </c>
      <c r="D19" s="163" t="s">
        <v>457</v>
      </c>
    </row>
    <row r="20" spans="1:4">
      <c r="A20" s="159">
        <v>36.5</v>
      </c>
      <c r="B20" s="163" t="s">
        <v>458</v>
      </c>
      <c r="C20" s="159">
        <v>36.5</v>
      </c>
      <c r="D20" s="163" t="s">
        <v>458</v>
      </c>
    </row>
    <row r="21" spans="1:4">
      <c r="A21" s="159">
        <v>37</v>
      </c>
      <c r="B21" s="163" t="s">
        <v>459</v>
      </c>
      <c r="C21" s="159">
        <v>37</v>
      </c>
      <c r="D21" s="163" t="s">
        <v>459</v>
      </c>
    </row>
    <row r="22" spans="1:4">
      <c r="A22" s="160">
        <v>37.5</v>
      </c>
      <c r="B22" s="161" t="s">
        <v>460</v>
      </c>
      <c r="C22" s="159">
        <v>37.5</v>
      </c>
      <c r="D22" s="161" t="s">
        <v>460</v>
      </c>
    </row>
    <row r="23" spans="1:4">
      <c r="A23" s="160">
        <v>38</v>
      </c>
      <c r="B23" s="161" t="s">
        <v>461</v>
      </c>
      <c r="C23" s="159">
        <v>38</v>
      </c>
      <c r="D23" s="161" t="s">
        <v>461</v>
      </c>
    </row>
    <row r="24" spans="1:4">
      <c r="A24" s="160">
        <v>38.5</v>
      </c>
      <c r="B24" s="161" t="s">
        <v>462</v>
      </c>
      <c r="C24" s="159">
        <v>38.5</v>
      </c>
      <c r="D24" s="161" t="s">
        <v>462</v>
      </c>
    </row>
    <row r="25" spans="1:4">
      <c r="A25" s="160">
        <v>39</v>
      </c>
      <c r="B25" s="161" t="s">
        <v>463</v>
      </c>
      <c r="C25" s="159">
        <v>39</v>
      </c>
      <c r="D25" s="161" t="s">
        <v>463</v>
      </c>
    </row>
    <row r="26" spans="1:4">
      <c r="A26" s="160">
        <v>39.5</v>
      </c>
      <c r="B26" s="193" t="s">
        <v>1865</v>
      </c>
      <c r="C26" s="159">
        <v>39.5</v>
      </c>
      <c r="D26" s="161" t="s">
        <v>459</v>
      </c>
    </row>
    <row r="27" spans="1:4" ht="12.75" customHeight="1">
      <c r="A27" s="160">
        <v>40</v>
      </c>
      <c r="B27" s="161" t="s">
        <v>464</v>
      </c>
      <c r="C27" s="159">
        <v>40</v>
      </c>
      <c r="D27" s="161" t="s">
        <v>464</v>
      </c>
    </row>
    <row r="28" spans="1:4" ht="12.75" customHeight="1">
      <c r="A28" s="160">
        <v>40.5</v>
      </c>
      <c r="B28" s="161" t="s">
        <v>465</v>
      </c>
      <c r="C28" s="159">
        <v>40.5</v>
      </c>
      <c r="D28" s="161" t="s">
        <v>465</v>
      </c>
    </row>
    <row r="29" spans="1:4" ht="12.75" customHeight="1">
      <c r="A29" s="160">
        <v>41</v>
      </c>
      <c r="B29" s="161" t="s">
        <v>466</v>
      </c>
      <c r="C29" s="159">
        <v>41</v>
      </c>
      <c r="D29" s="161" t="s">
        <v>466</v>
      </c>
    </row>
    <row r="30" spans="1:4" ht="12.75" customHeight="1">
      <c r="A30" s="160">
        <v>41.5</v>
      </c>
      <c r="B30" s="161" t="s">
        <v>467</v>
      </c>
      <c r="C30" s="159">
        <v>41.5</v>
      </c>
      <c r="D30" s="161" t="s">
        <v>467</v>
      </c>
    </row>
    <row r="31" spans="1:4" ht="12.75" customHeight="1">
      <c r="A31" s="160">
        <v>42</v>
      </c>
      <c r="B31" s="161" t="s">
        <v>468</v>
      </c>
      <c r="C31" s="159">
        <v>42</v>
      </c>
      <c r="D31" s="161" t="s">
        <v>468</v>
      </c>
    </row>
    <row r="32" spans="1:4" ht="12.75" customHeight="1">
      <c r="A32" s="160">
        <v>42.5</v>
      </c>
      <c r="B32" s="162" t="s">
        <v>469</v>
      </c>
      <c r="C32" s="159">
        <v>42.5</v>
      </c>
      <c r="D32" s="162" t="s">
        <v>469</v>
      </c>
    </row>
    <row r="33" spans="1:4" ht="12.75" customHeight="1">
      <c r="A33" s="160">
        <v>43</v>
      </c>
      <c r="B33" s="162" t="s">
        <v>470</v>
      </c>
      <c r="C33" s="159">
        <v>43</v>
      </c>
      <c r="D33" s="162" t="s">
        <v>470</v>
      </c>
    </row>
    <row r="34" spans="1:4" ht="12.75" customHeight="1">
      <c r="A34" s="160">
        <v>43.5</v>
      </c>
      <c r="B34" s="162" t="s">
        <v>471</v>
      </c>
      <c r="C34" s="159">
        <v>43.5</v>
      </c>
      <c r="D34" s="162" t="s">
        <v>471</v>
      </c>
    </row>
    <row r="35" spans="1:4" ht="12.75" customHeight="1">
      <c r="A35" s="160">
        <v>44</v>
      </c>
      <c r="B35" s="162" t="s">
        <v>472</v>
      </c>
      <c r="C35" s="159">
        <v>44</v>
      </c>
      <c r="D35" s="162" t="s">
        <v>472</v>
      </c>
    </row>
    <row r="36" spans="1:4" ht="12.75" customHeight="1">
      <c r="A36" s="160">
        <v>44.5</v>
      </c>
      <c r="B36" s="162" t="s">
        <v>473</v>
      </c>
      <c r="C36" s="159">
        <v>44.5</v>
      </c>
      <c r="D36" s="162" t="s">
        <v>473</v>
      </c>
    </row>
    <row r="37" spans="1:4">
      <c r="A37" s="159">
        <v>45</v>
      </c>
      <c r="B37" s="158" t="s">
        <v>447</v>
      </c>
      <c r="C37" s="159">
        <v>45</v>
      </c>
      <c r="D37" s="158" t="s">
        <v>447</v>
      </c>
    </row>
    <row r="38" spans="1:4">
      <c r="A38" s="159">
        <v>45.5</v>
      </c>
      <c r="B38" s="158" t="s">
        <v>474</v>
      </c>
      <c r="C38" s="159">
        <v>45.5</v>
      </c>
      <c r="D38" s="158" t="s">
        <v>474</v>
      </c>
    </row>
    <row r="39" spans="1:4">
      <c r="A39" s="159">
        <v>46</v>
      </c>
      <c r="B39" s="163" t="s">
        <v>475</v>
      </c>
      <c r="C39" s="159">
        <v>46</v>
      </c>
      <c r="D39" s="163" t="s">
        <v>475</v>
      </c>
    </row>
    <row r="40" spans="1:4">
      <c r="A40" s="159">
        <v>46.5</v>
      </c>
      <c r="B40" s="158" t="s">
        <v>476</v>
      </c>
      <c r="C40" s="159">
        <v>46.5</v>
      </c>
      <c r="D40" s="158" t="s">
        <v>476</v>
      </c>
    </row>
    <row r="41" spans="1:4">
      <c r="A41" s="159">
        <v>47</v>
      </c>
      <c r="B41" s="163" t="s">
        <v>477</v>
      </c>
      <c r="C41" s="159">
        <v>47</v>
      </c>
      <c r="D41" s="163" t="s">
        <v>477</v>
      </c>
    </row>
    <row r="42" spans="1:4">
      <c r="A42" s="160">
        <v>47.5</v>
      </c>
      <c r="B42" s="162" t="s">
        <v>478</v>
      </c>
      <c r="C42" s="159">
        <v>47.5</v>
      </c>
      <c r="D42" s="162" t="s">
        <v>478</v>
      </c>
    </row>
    <row r="43" spans="1:4">
      <c r="A43" s="160">
        <v>48</v>
      </c>
      <c r="B43" s="162" t="s">
        <v>479</v>
      </c>
      <c r="C43" s="159">
        <v>48</v>
      </c>
      <c r="D43" s="162" t="s">
        <v>479</v>
      </c>
    </row>
    <row r="44" spans="1:4">
      <c r="A44" s="160">
        <v>48.5</v>
      </c>
      <c r="B44" s="162" t="s">
        <v>480</v>
      </c>
      <c r="C44" s="159">
        <v>48.5</v>
      </c>
      <c r="D44" s="162" t="s">
        <v>480</v>
      </c>
    </row>
    <row r="45" spans="1:4">
      <c r="A45" s="160">
        <v>49</v>
      </c>
      <c r="B45" s="162" t="s">
        <v>481</v>
      </c>
      <c r="C45" s="159">
        <v>49</v>
      </c>
      <c r="D45" s="162" t="s">
        <v>481</v>
      </c>
    </row>
    <row r="46" spans="1:4">
      <c r="A46" s="160">
        <v>49.5</v>
      </c>
      <c r="B46" s="162" t="s">
        <v>482</v>
      </c>
      <c r="C46" s="159">
        <v>49.5</v>
      </c>
      <c r="D46" s="162" t="s">
        <v>482</v>
      </c>
    </row>
    <row r="47" spans="1:4">
      <c r="A47" s="160">
        <v>50</v>
      </c>
      <c r="B47" s="162" t="s">
        <v>483</v>
      </c>
      <c r="C47" s="159">
        <v>50</v>
      </c>
      <c r="D47" s="162" t="s">
        <v>483</v>
      </c>
    </row>
    <row r="48" spans="1:4">
      <c r="A48" s="160">
        <v>50.5</v>
      </c>
      <c r="B48" s="162" t="s">
        <v>484</v>
      </c>
      <c r="C48" s="159">
        <v>50.5</v>
      </c>
      <c r="D48" s="162" t="s">
        <v>484</v>
      </c>
    </row>
    <row r="49" spans="1:4">
      <c r="A49" s="160">
        <v>51</v>
      </c>
      <c r="B49" s="164" t="s">
        <v>485</v>
      </c>
      <c r="C49" s="159">
        <v>51</v>
      </c>
      <c r="D49" s="164" t="s">
        <v>485</v>
      </c>
    </row>
    <row r="50" spans="1:4">
      <c r="A50" s="160">
        <v>51.5</v>
      </c>
      <c r="B50" s="162" t="s">
        <v>486</v>
      </c>
      <c r="C50" s="159">
        <v>51.5</v>
      </c>
      <c r="D50" s="162" t="s">
        <v>486</v>
      </c>
    </row>
    <row r="51" spans="1:4">
      <c r="A51" s="160">
        <v>52</v>
      </c>
      <c r="B51" s="164" t="s">
        <v>487</v>
      </c>
      <c r="C51" s="159">
        <v>52</v>
      </c>
      <c r="D51" s="164" t="s">
        <v>487</v>
      </c>
    </row>
    <row r="52" spans="1:4">
      <c r="A52" s="159">
        <v>52.5</v>
      </c>
      <c r="B52" s="158" t="s">
        <v>488</v>
      </c>
      <c r="C52" s="159">
        <v>52.5</v>
      </c>
      <c r="D52" s="158" t="s">
        <v>488</v>
      </c>
    </row>
    <row r="53" spans="1:4">
      <c r="A53" s="159">
        <v>53</v>
      </c>
      <c r="B53" s="163" t="s">
        <v>489</v>
      </c>
      <c r="C53" s="159">
        <v>53</v>
      </c>
      <c r="D53" s="163" t="s">
        <v>489</v>
      </c>
    </row>
    <row r="54" spans="1:4">
      <c r="A54" s="159">
        <v>53.5</v>
      </c>
      <c r="B54" s="158" t="s">
        <v>490</v>
      </c>
      <c r="C54" s="159">
        <v>53.5</v>
      </c>
      <c r="D54" s="158" t="s">
        <v>490</v>
      </c>
    </row>
    <row r="55" spans="1:4">
      <c r="A55" s="159">
        <v>54</v>
      </c>
      <c r="B55" s="163" t="s">
        <v>491</v>
      </c>
      <c r="C55" s="159">
        <v>54</v>
      </c>
      <c r="D55" s="163" t="s">
        <v>491</v>
      </c>
    </row>
    <row r="56" spans="1:4">
      <c r="A56" s="159">
        <v>54.5</v>
      </c>
      <c r="B56" s="158" t="s">
        <v>492</v>
      </c>
      <c r="C56" s="159">
        <v>54.5</v>
      </c>
      <c r="D56" s="158" t="s">
        <v>492</v>
      </c>
    </row>
    <row r="57" spans="1:4">
      <c r="A57" s="159">
        <v>55</v>
      </c>
      <c r="B57" s="158" t="s">
        <v>734</v>
      </c>
      <c r="C57" s="159">
        <v>55</v>
      </c>
      <c r="D57" s="158" t="s">
        <v>734</v>
      </c>
    </row>
    <row r="58" spans="1:4">
      <c r="A58" s="159">
        <v>55.5</v>
      </c>
      <c r="B58" s="158" t="s">
        <v>735</v>
      </c>
      <c r="C58" s="159">
        <v>55.5</v>
      </c>
      <c r="D58" s="158" t="s">
        <v>735</v>
      </c>
    </row>
    <row r="59" spans="1:4">
      <c r="A59" s="159">
        <v>56</v>
      </c>
      <c r="B59" s="158" t="s">
        <v>736</v>
      </c>
      <c r="C59" s="159">
        <v>56</v>
      </c>
      <c r="D59" s="158" t="s">
        <v>736</v>
      </c>
    </row>
    <row r="60" spans="1:4">
      <c r="A60" s="159">
        <v>56.5</v>
      </c>
      <c r="B60" s="158" t="s">
        <v>737</v>
      </c>
      <c r="C60" s="159">
        <v>56.5</v>
      </c>
      <c r="D60" s="158" t="s">
        <v>737</v>
      </c>
    </row>
    <row r="61" spans="1:4">
      <c r="A61" s="159">
        <v>57</v>
      </c>
      <c r="B61" s="158" t="s">
        <v>738</v>
      </c>
      <c r="C61" s="159">
        <v>57</v>
      </c>
      <c r="D61" s="158" t="s">
        <v>738</v>
      </c>
    </row>
    <row r="62" spans="1:4">
      <c r="A62" s="159">
        <v>57.5</v>
      </c>
      <c r="B62" s="158" t="s">
        <v>407</v>
      </c>
      <c r="C62" s="159">
        <v>57.5</v>
      </c>
      <c r="D62" s="158" t="s">
        <v>407</v>
      </c>
    </row>
    <row r="63" spans="1:4">
      <c r="A63" s="159">
        <v>58</v>
      </c>
      <c r="B63" s="158" t="s">
        <v>739</v>
      </c>
      <c r="C63" s="159">
        <v>58</v>
      </c>
      <c r="D63" s="158" t="s">
        <v>739</v>
      </c>
    </row>
    <row r="64" spans="1:4">
      <c r="A64" s="159">
        <v>58.5</v>
      </c>
      <c r="B64" s="158" t="s">
        <v>740</v>
      </c>
      <c r="C64" s="159">
        <v>58.5</v>
      </c>
      <c r="D64" s="158" t="s">
        <v>740</v>
      </c>
    </row>
    <row r="65" spans="1:4">
      <c r="A65" s="159">
        <v>59</v>
      </c>
      <c r="B65" s="158" t="s">
        <v>741</v>
      </c>
      <c r="C65" s="159">
        <v>59</v>
      </c>
      <c r="D65" s="158" t="s">
        <v>741</v>
      </c>
    </row>
    <row r="66" spans="1:4">
      <c r="A66" s="159">
        <v>59.5</v>
      </c>
      <c r="B66" s="158" t="s">
        <v>742</v>
      </c>
      <c r="C66" s="159">
        <v>59.5</v>
      </c>
      <c r="D66" s="158" t="s">
        <v>742</v>
      </c>
    </row>
    <row r="67" spans="1:4">
      <c r="A67" s="159">
        <v>60</v>
      </c>
      <c r="B67" s="158" t="s">
        <v>743</v>
      </c>
      <c r="C67" s="159">
        <v>60</v>
      </c>
      <c r="D67" s="158" t="s">
        <v>743</v>
      </c>
    </row>
    <row r="68" spans="1:4">
      <c r="A68" s="159">
        <v>60.5</v>
      </c>
      <c r="B68" s="158" t="s">
        <v>744</v>
      </c>
      <c r="C68" s="159">
        <v>60.5</v>
      </c>
      <c r="D68" s="158" t="s">
        <v>744</v>
      </c>
    </row>
    <row r="69" spans="1:4">
      <c r="A69" s="159">
        <v>61</v>
      </c>
      <c r="B69" s="163" t="s">
        <v>745</v>
      </c>
      <c r="C69" s="159">
        <v>61</v>
      </c>
      <c r="D69" s="163" t="s">
        <v>745</v>
      </c>
    </row>
    <row r="70" spans="1:4">
      <c r="A70" s="159">
        <v>61.5</v>
      </c>
      <c r="B70" s="158" t="s">
        <v>746</v>
      </c>
      <c r="C70" s="159">
        <v>61.5</v>
      </c>
      <c r="D70" s="158" t="s">
        <v>746</v>
      </c>
    </row>
    <row r="71" spans="1:4">
      <c r="A71" s="159">
        <v>62</v>
      </c>
      <c r="B71" s="163" t="s">
        <v>747</v>
      </c>
      <c r="C71" s="159">
        <v>62</v>
      </c>
      <c r="D71" s="163" t="s">
        <v>747</v>
      </c>
    </row>
    <row r="72" spans="1:4">
      <c r="A72" s="159">
        <v>62.5</v>
      </c>
      <c r="B72" s="158" t="s">
        <v>748</v>
      </c>
      <c r="C72" s="159">
        <v>62.5</v>
      </c>
      <c r="D72" s="158" t="s">
        <v>748</v>
      </c>
    </row>
    <row r="73" spans="1:4">
      <c r="A73" s="159">
        <v>63</v>
      </c>
      <c r="B73" s="163" t="s">
        <v>749</v>
      </c>
      <c r="C73" s="159">
        <v>63</v>
      </c>
      <c r="D73" s="163" t="s">
        <v>749</v>
      </c>
    </row>
    <row r="74" spans="1:4">
      <c r="A74" s="159">
        <v>63.5</v>
      </c>
      <c r="B74" s="158" t="s">
        <v>750</v>
      </c>
      <c r="C74" s="159">
        <v>63.5</v>
      </c>
      <c r="D74" s="158" t="s">
        <v>750</v>
      </c>
    </row>
    <row r="75" spans="1:4">
      <c r="A75" s="159">
        <v>64</v>
      </c>
      <c r="B75" s="163" t="s">
        <v>751</v>
      </c>
      <c r="C75" s="159">
        <v>64</v>
      </c>
      <c r="D75" s="163" t="s">
        <v>751</v>
      </c>
    </row>
    <row r="76" spans="1:4">
      <c r="A76" s="159">
        <v>64.5</v>
      </c>
      <c r="B76" s="158" t="s">
        <v>752</v>
      </c>
      <c r="C76" s="159">
        <v>64.5</v>
      </c>
      <c r="D76" s="158" t="s">
        <v>752</v>
      </c>
    </row>
    <row r="77" spans="1:4">
      <c r="A77" s="159">
        <v>65</v>
      </c>
      <c r="B77" s="158" t="s">
        <v>455</v>
      </c>
      <c r="C77" s="159">
        <v>65</v>
      </c>
      <c r="D77" s="158" t="s">
        <v>455</v>
      </c>
    </row>
    <row r="78" spans="1:4">
      <c r="A78" s="159">
        <v>65.5</v>
      </c>
      <c r="B78" s="158" t="s">
        <v>493</v>
      </c>
      <c r="C78" s="159">
        <v>65.5</v>
      </c>
      <c r="D78" s="158" t="s">
        <v>493</v>
      </c>
    </row>
    <row r="79" spans="1:4">
      <c r="A79" s="159">
        <v>66</v>
      </c>
      <c r="B79" s="163" t="s">
        <v>494</v>
      </c>
      <c r="C79" s="159">
        <v>66</v>
      </c>
      <c r="D79" s="163" t="s">
        <v>494</v>
      </c>
    </row>
    <row r="80" spans="1:4">
      <c r="A80" s="159">
        <v>66.5</v>
      </c>
      <c r="B80" s="158" t="s">
        <v>495</v>
      </c>
      <c r="C80" s="159">
        <v>66.5</v>
      </c>
      <c r="D80" s="158" t="s">
        <v>495</v>
      </c>
    </row>
    <row r="81" spans="1:4">
      <c r="A81" s="159">
        <v>67</v>
      </c>
      <c r="B81" s="163" t="s">
        <v>496</v>
      </c>
      <c r="C81" s="159">
        <v>67</v>
      </c>
      <c r="D81" s="163" t="s">
        <v>496</v>
      </c>
    </row>
    <row r="82" spans="1:4">
      <c r="A82" s="159">
        <v>67.5</v>
      </c>
      <c r="B82" s="158" t="s">
        <v>497</v>
      </c>
      <c r="C82" s="159">
        <v>67.5</v>
      </c>
      <c r="D82" s="158" t="s">
        <v>497</v>
      </c>
    </row>
    <row r="83" spans="1:4">
      <c r="A83" s="159">
        <v>68</v>
      </c>
      <c r="B83" s="158" t="s">
        <v>498</v>
      </c>
      <c r="C83" s="159">
        <v>68</v>
      </c>
      <c r="D83" s="158" t="s">
        <v>498</v>
      </c>
    </row>
    <row r="84" spans="1:4">
      <c r="A84" s="159">
        <v>68.5</v>
      </c>
      <c r="B84" s="158" t="s">
        <v>499</v>
      </c>
      <c r="C84" s="159">
        <v>68.5</v>
      </c>
      <c r="D84" s="158" t="s">
        <v>499</v>
      </c>
    </row>
    <row r="85" spans="1:4">
      <c r="A85" s="159">
        <v>69</v>
      </c>
      <c r="B85" s="158" t="s">
        <v>500</v>
      </c>
      <c r="C85" s="159">
        <v>69</v>
      </c>
      <c r="D85" s="158" t="s">
        <v>500</v>
      </c>
    </row>
    <row r="86" spans="1:4">
      <c r="A86" s="159">
        <v>69.5</v>
      </c>
      <c r="B86" s="158" t="s">
        <v>501</v>
      </c>
      <c r="C86" s="159">
        <v>69.5</v>
      </c>
      <c r="D86" s="158" t="s">
        <v>501</v>
      </c>
    </row>
    <row r="87" spans="1:4">
      <c r="A87" s="159">
        <v>70</v>
      </c>
      <c r="B87" s="158" t="s">
        <v>502</v>
      </c>
      <c r="C87" s="159">
        <v>70</v>
      </c>
      <c r="D87" s="158" t="s">
        <v>502</v>
      </c>
    </row>
    <row r="88" spans="1:4">
      <c r="A88" s="159">
        <v>70.5</v>
      </c>
      <c r="B88" s="158" t="s">
        <v>503</v>
      </c>
      <c r="C88" s="159">
        <v>70.5</v>
      </c>
      <c r="D88" s="158" t="s">
        <v>503</v>
      </c>
    </row>
    <row r="89" spans="1:4">
      <c r="A89" s="159">
        <v>71</v>
      </c>
      <c r="B89" s="158" t="s">
        <v>504</v>
      </c>
      <c r="C89" s="159">
        <v>71</v>
      </c>
      <c r="D89" s="158" t="s">
        <v>504</v>
      </c>
    </row>
    <row r="90" spans="1:4">
      <c r="A90" s="159">
        <v>71.5</v>
      </c>
      <c r="B90" s="158" t="s">
        <v>505</v>
      </c>
      <c r="C90" s="159">
        <v>71.5</v>
      </c>
      <c r="D90" s="158" t="s">
        <v>505</v>
      </c>
    </row>
    <row r="91" spans="1:4">
      <c r="A91" s="159">
        <v>72</v>
      </c>
      <c r="B91" s="158" t="s">
        <v>506</v>
      </c>
      <c r="C91" s="159">
        <v>72</v>
      </c>
      <c r="D91" s="158" t="s">
        <v>506</v>
      </c>
    </row>
    <row r="92" spans="1:4">
      <c r="A92" s="159">
        <v>72.5</v>
      </c>
      <c r="B92" s="158" t="s">
        <v>507</v>
      </c>
      <c r="C92" s="159">
        <v>72.5</v>
      </c>
      <c r="D92" s="158" t="s">
        <v>507</v>
      </c>
    </row>
    <row r="93" spans="1:4">
      <c r="A93" s="159">
        <v>73</v>
      </c>
      <c r="B93" s="158" t="s">
        <v>508</v>
      </c>
      <c r="C93" s="159">
        <v>73</v>
      </c>
      <c r="D93" s="158" t="s">
        <v>508</v>
      </c>
    </row>
    <row r="94" spans="1:4">
      <c r="A94" s="159">
        <v>73.5</v>
      </c>
      <c r="B94" s="158" t="s">
        <v>509</v>
      </c>
      <c r="C94" s="159">
        <v>73.5</v>
      </c>
      <c r="D94" s="158" t="s">
        <v>509</v>
      </c>
    </row>
    <row r="95" spans="1:4">
      <c r="A95" s="159">
        <v>74</v>
      </c>
      <c r="B95" s="158" t="s">
        <v>510</v>
      </c>
      <c r="C95" s="159">
        <v>74</v>
      </c>
      <c r="D95" s="158" t="s">
        <v>510</v>
      </c>
    </row>
    <row r="96" spans="1:4">
      <c r="A96" s="159">
        <v>74.5</v>
      </c>
      <c r="B96" s="158" t="s">
        <v>511</v>
      </c>
      <c r="C96" s="159">
        <v>74.5</v>
      </c>
      <c r="D96" s="158" t="s">
        <v>511</v>
      </c>
    </row>
    <row r="97" spans="1:4">
      <c r="A97" s="159">
        <v>75</v>
      </c>
      <c r="B97" s="158" t="s">
        <v>512</v>
      </c>
      <c r="C97" s="159">
        <v>75</v>
      </c>
      <c r="D97" s="158" t="s">
        <v>408</v>
      </c>
    </row>
    <row r="98" spans="1:4">
      <c r="A98" s="159">
        <v>75.5</v>
      </c>
      <c r="B98" s="158" t="s">
        <v>513</v>
      </c>
      <c r="C98" s="159">
        <v>75.5</v>
      </c>
      <c r="D98" s="158" t="s">
        <v>230</v>
      </c>
    </row>
    <row r="99" spans="1:4">
      <c r="A99" s="159">
        <v>76</v>
      </c>
      <c r="B99" s="158" t="s">
        <v>514</v>
      </c>
      <c r="C99" s="159">
        <v>76</v>
      </c>
      <c r="D99" s="158" t="s">
        <v>409</v>
      </c>
    </row>
    <row r="100" spans="1:4">
      <c r="A100" s="159">
        <v>76.5</v>
      </c>
      <c r="B100" s="158" t="s">
        <v>515</v>
      </c>
      <c r="C100" s="159">
        <v>76.5</v>
      </c>
      <c r="D100" s="158" t="s">
        <v>231</v>
      </c>
    </row>
    <row r="101" spans="1:4">
      <c r="A101" s="159">
        <v>77</v>
      </c>
      <c r="B101" s="158" t="s">
        <v>516</v>
      </c>
      <c r="C101" s="159">
        <v>77</v>
      </c>
      <c r="D101" s="158" t="s">
        <v>232</v>
      </c>
    </row>
    <row r="102" spans="1:4">
      <c r="A102" s="159">
        <v>77.5</v>
      </c>
      <c r="B102" s="158" t="s">
        <v>517</v>
      </c>
      <c r="C102" s="159">
        <v>77.5</v>
      </c>
      <c r="D102" s="158" t="s">
        <v>233</v>
      </c>
    </row>
    <row r="103" spans="1:4">
      <c r="A103" s="159">
        <v>78</v>
      </c>
      <c r="B103" s="158" t="s">
        <v>518</v>
      </c>
      <c r="C103" s="159">
        <v>78</v>
      </c>
      <c r="D103" s="158" t="s">
        <v>234</v>
      </c>
    </row>
    <row r="104" spans="1:4">
      <c r="A104" s="159">
        <v>78.5</v>
      </c>
      <c r="B104" s="158" t="s">
        <v>519</v>
      </c>
      <c r="C104" s="159">
        <v>78.5</v>
      </c>
      <c r="D104" s="158" t="s">
        <v>235</v>
      </c>
    </row>
    <row r="105" spans="1:4">
      <c r="A105" s="159">
        <v>79</v>
      </c>
      <c r="B105" s="158" t="s">
        <v>520</v>
      </c>
      <c r="C105" s="159">
        <v>79</v>
      </c>
      <c r="D105" s="158" t="s">
        <v>236</v>
      </c>
    </row>
    <row r="106" spans="1:4">
      <c r="A106" s="159">
        <v>79.5</v>
      </c>
      <c r="B106" s="158" t="s">
        <v>521</v>
      </c>
      <c r="C106" s="159">
        <v>79.5</v>
      </c>
      <c r="D106" s="158" t="s">
        <v>237</v>
      </c>
    </row>
    <row r="107" spans="1:4">
      <c r="A107" s="159">
        <v>80</v>
      </c>
      <c r="B107" s="158" t="s">
        <v>522</v>
      </c>
      <c r="C107" s="159">
        <v>80</v>
      </c>
      <c r="D107" s="158" t="s">
        <v>238</v>
      </c>
    </row>
    <row r="108" spans="1:4">
      <c r="A108" s="159">
        <v>80.5</v>
      </c>
      <c r="B108" s="163" t="s">
        <v>523</v>
      </c>
      <c r="C108" s="159">
        <v>80.5</v>
      </c>
      <c r="D108" s="163" t="s">
        <v>239</v>
      </c>
    </row>
    <row r="109" spans="1:4">
      <c r="A109" s="159">
        <v>81</v>
      </c>
      <c r="B109" s="163" t="s">
        <v>524</v>
      </c>
      <c r="C109" s="159">
        <v>81</v>
      </c>
      <c r="D109" s="163" t="s">
        <v>240</v>
      </c>
    </row>
    <row r="110" spans="1:4">
      <c r="A110" s="159">
        <v>81.5</v>
      </c>
      <c r="B110" s="163" t="s">
        <v>525</v>
      </c>
      <c r="C110" s="159">
        <v>81.5</v>
      </c>
      <c r="D110" s="163" t="s">
        <v>241</v>
      </c>
    </row>
    <row r="111" spans="1:4">
      <c r="A111" s="159">
        <v>82</v>
      </c>
      <c r="B111" s="163" t="s">
        <v>526</v>
      </c>
      <c r="C111" s="159">
        <v>82</v>
      </c>
      <c r="D111" s="163" t="s">
        <v>242</v>
      </c>
    </row>
    <row r="112" spans="1:4">
      <c r="A112" s="159">
        <v>82.5</v>
      </c>
      <c r="B112" s="163" t="s">
        <v>527</v>
      </c>
      <c r="C112" s="159">
        <v>82.5</v>
      </c>
      <c r="D112" s="163" t="s">
        <v>243</v>
      </c>
    </row>
    <row r="113" spans="1:4">
      <c r="A113" s="159">
        <v>83</v>
      </c>
      <c r="B113" s="163" t="s">
        <v>528</v>
      </c>
      <c r="C113" s="159">
        <v>83</v>
      </c>
      <c r="D113" s="163" t="s">
        <v>244</v>
      </c>
    </row>
    <row r="114" spans="1:4">
      <c r="A114" s="159">
        <v>83.5</v>
      </c>
      <c r="B114" s="163" t="s">
        <v>529</v>
      </c>
      <c r="C114" s="159">
        <v>83.5</v>
      </c>
      <c r="D114" s="163" t="s">
        <v>245</v>
      </c>
    </row>
    <row r="115" spans="1:4">
      <c r="A115" s="159">
        <v>84</v>
      </c>
      <c r="B115" s="163" t="s">
        <v>530</v>
      </c>
      <c r="C115" s="159">
        <v>84</v>
      </c>
      <c r="D115" s="163" t="s">
        <v>246</v>
      </c>
    </row>
    <row r="116" spans="1:4">
      <c r="A116" s="159">
        <v>84.5</v>
      </c>
      <c r="B116" s="163" t="s">
        <v>531</v>
      </c>
      <c r="C116" s="159">
        <v>84.5</v>
      </c>
      <c r="D116" s="163" t="s">
        <v>247</v>
      </c>
    </row>
    <row r="117" spans="1:4">
      <c r="A117" s="159">
        <v>85</v>
      </c>
      <c r="B117" s="163" t="s">
        <v>532</v>
      </c>
      <c r="C117" s="159">
        <v>85</v>
      </c>
      <c r="D117" s="163" t="s">
        <v>248</v>
      </c>
    </row>
    <row r="118" spans="1:4">
      <c r="A118" s="159">
        <v>85.5</v>
      </c>
      <c r="B118" s="163" t="s">
        <v>533</v>
      </c>
      <c r="C118" s="159">
        <v>85.5</v>
      </c>
      <c r="D118" s="163" t="s">
        <v>250</v>
      </c>
    </row>
    <row r="119" spans="1:4">
      <c r="A119" s="159">
        <v>86</v>
      </c>
      <c r="B119" s="163" t="s">
        <v>534</v>
      </c>
      <c r="C119" s="159">
        <v>86</v>
      </c>
      <c r="D119" s="163" t="s">
        <v>249</v>
      </c>
    </row>
    <row r="120" spans="1:4">
      <c r="A120" s="159">
        <v>86.5</v>
      </c>
      <c r="B120" s="163" t="s">
        <v>535</v>
      </c>
      <c r="C120" s="159">
        <v>86.5</v>
      </c>
      <c r="D120" s="163" t="s">
        <v>251</v>
      </c>
    </row>
    <row r="121" spans="1:4">
      <c r="A121" s="159">
        <v>87</v>
      </c>
      <c r="B121" s="163" t="s">
        <v>536</v>
      </c>
      <c r="C121" s="159">
        <v>87</v>
      </c>
      <c r="D121" s="163" t="s">
        <v>252</v>
      </c>
    </row>
    <row r="122" spans="1:4">
      <c r="A122" s="159">
        <v>87.5</v>
      </c>
      <c r="B122" s="163" t="s">
        <v>537</v>
      </c>
      <c r="C122" s="159">
        <v>87.5</v>
      </c>
      <c r="D122" s="163" t="s">
        <v>253</v>
      </c>
    </row>
    <row r="123" spans="1:4">
      <c r="A123" s="159">
        <v>88</v>
      </c>
      <c r="B123" s="163" t="s">
        <v>538</v>
      </c>
      <c r="C123" s="159">
        <v>88</v>
      </c>
      <c r="D123" s="163" t="s">
        <v>254</v>
      </c>
    </row>
    <row r="124" spans="1:4">
      <c r="A124" s="159">
        <v>88.5</v>
      </c>
      <c r="B124" s="163" t="s">
        <v>539</v>
      </c>
      <c r="C124" s="159">
        <v>88.5</v>
      </c>
      <c r="D124" s="163" t="s">
        <v>255</v>
      </c>
    </row>
    <row r="125" spans="1:4">
      <c r="A125" s="159">
        <v>89</v>
      </c>
      <c r="B125" s="163" t="s">
        <v>540</v>
      </c>
      <c r="C125" s="159">
        <v>89</v>
      </c>
      <c r="D125" s="163" t="s">
        <v>256</v>
      </c>
    </row>
    <row r="126" spans="1:4">
      <c r="A126" s="159">
        <v>89.5</v>
      </c>
      <c r="B126" s="163" t="s">
        <v>541</v>
      </c>
      <c r="C126" s="159">
        <v>89.5</v>
      </c>
      <c r="D126" s="163" t="s">
        <v>257</v>
      </c>
    </row>
    <row r="127" spans="1:4">
      <c r="A127" s="159">
        <v>90</v>
      </c>
      <c r="B127" s="163" t="s">
        <v>542</v>
      </c>
      <c r="C127" s="159">
        <v>90</v>
      </c>
      <c r="D127" s="163" t="s">
        <v>258</v>
      </c>
    </row>
    <row r="128" spans="1:4">
      <c r="A128" s="159">
        <v>90.5</v>
      </c>
      <c r="B128" s="163" t="s">
        <v>543</v>
      </c>
      <c r="C128" s="159">
        <v>90.5</v>
      </c>
      <c r="D128" s="163" t="s">
        <v>259</v>
      </c>
    </row>
    <row r="129" spans="1:4">
      <c r="A129" s="159">
        <v>91</v>
      </c>
      <c r="B129" s="163" t="s">
        <v>544</v>
      </c>
      <c r="C129" s="159">
        <v>91</v>
      </c>
      <c r="D129" s="163" t="s">
        <v>260</v>
      </c>
    </row>
    <row r="130" spans="1:4">
      <c r="A130" s="159">
        <v>91.5</v>
      </c>
      <c r="B130" s="163" t="s">
        <v>545</v>
      </c>
      <c r="C130" s="159">
        <v>91.5</v>
      </c>
      <c r="D130" s="163" t="s">
        <v>261</v>
      </c>
    </row>
    <row r="131" spans="1:4">
      <c r="A131" s="159">
        <v>92</v>
      </c>
      <c r="B131" s="163" t="s">
        <v>546</v>
      </c>
      <c r="C131" s="159">
        <v>92</v>
      </c>
      <c r="D131" s="163" t="s">
        <v>262</v>
      </c>
    </row>
    <row r="132" spans="1:4">
      <c r="A132" s="159">
        <v>92.5</v>
      </c>
      <c r="B132" s="163" t="s">
        <v>547</v>
      </c>
      <c r="C132" s="159">
        <v>92.5</v>
      </c>
      <c r="D132" s="163" t="s">
        <v>263</v>
      </c>
    </row>
    <row r="133" spans="1:4">
      <c r="A133" s="159">
        <v>93</v>
      </c>
      <c r="B133" s="163" t="s">
        <v>548</v>
      </c>
      <c r="C133" s="159">
        <v>93</v>
      </c>
      <c r="D133" s="163" t="s">
        <v>264</v>
      </c>
    </row>
    <row r="134" spans="1:4">
      <c r="A134" s="159">
        <v>93.5</v>
      </c>
      <c r="B134" s="163" t="s">
        <v>549</v>
      </c>
      <c r="C134" s="159">
        <v>93.5</v>
      </c>
      <c r="D134" s="163" t="s">
        <v>265</v>
      </c>
    </row>
    <row r="135" spans="1:4">
      <c r="A135" s="159">
        <v>94</v>
      </c>
      <c r="B135" s="163" t="s">
        <v>550</v>
      </c>
      <c r="C135" s="159">
        <v>94</v>
      </c>
      <c r="D135" s="163" t="s">
        <v>266</v>
      </c>
    </row>
    <row r="136" spans="1:4">
      <c r="A136" s="159">
        <v>94.5</v>
      </c>
      <c r="B136" s="163" t="s">
        <v>551</v>
      </c>
      <c r="C136" s="159">
        <v>94.5</v>
      </c>
      <c r="D136" s="163" t="s">
        <v>267</v>
      </c>
    </row>
    <row r="137" spans="1:4">
      <c r="A137" s="159">
        <v>95</v>
      </c>
      <c r="B137" s="163" t="s">
        <v>552</v>
      </c>
      <c r="C137" s="159">
        <v>95</v>
      </c>
      <c r="D137" s="163" t="s">
        <v>268</v>
      </c>
    </row>
    <row r="138" spans="1:4">
      <c r="A138" s="159">
        <v>95.5</v>
      </c>
      <c r="B138" s="163" t="s">
        <v>553</v>
      </c>
      <c r="C138" s="159">
        <v>95.5</v>
      </c>
      <c r="D138" s="163" t="s">
        <v>269</v>
      </c>
    </row>
    <row r="139" spans="1:4">
      <c r="A139" s="159">
        <v>96</v>
      </c>
      <c r="B139" s="163" t="s">
        <v>554</v>
      </c>
      <c r="C139" s="159">
        <v>96</v>
      </c>
      <c r="D139" s="163" t="s">
        <v>270</v>
      </c>
    </row>
    <row r="140" spans="1:4">
      <c r="A140" s="159">
        <v>96.5</v>
      </c>
      <c r="B140" s="163" t="s">
        <v>555</v>
      </c>
      <c r="C140" s="159">
        <v>96.5</v>
      </c>
      <c r="D140" s="163" t="s">
        <v>271</v>
      </c>
    </row>
    <row r="141" spans="1:4">
      <c r="A141" s="159">
        <v>97</v>
      </c>
      <c r="B141" s="163" t="s">
        <v>556</v>
      </c>
      <c r="C141" s="159">
        <v>97</v>
      </c>
      <c r="D141" s="163" t="s">
        <v>272</v>
      </c>
    </row>
    <row r="142" spans="1:4">
      <c r="A142" s="159">
        <v>97.5</v>
      </c>
      <c r="B142" s="163" t="s">
        <v>557</v>
      </c>
      <c r="C142" s="159">
        <v>97.5</v>
      </c>
      <c r="D142" s="163" t="s">
        <v>273</v>
      </c>
    </row>
    <row r="143" spans="1:4">
      <c r="A143" s="159">
        <v>98</v>
      </c>
      <c r="B143" s="163" t="s">
        <v>558</v>
      </c>
      <c r="C143" s="159">
        <v>98</v>
      </c>
      <c r="D143" s="163" t="s">
        <v>274</v>
      </c>
    </row>
    <row r="144" spans="1:4">
      <c r="A144" s="159">
        <v>98.5</v>
      </c>
      <c r="B144" s="163" t="s">
        <v>559</v>
      </c>
      <c r="C144" s="159">
        <v>98.5</v>
      </c>
      <c r="D144" s="163" t="s">
        <v>275</v>
      </c>
    </row>
    <row r="145" spans="1:4">
      <c r="A145" s="159">
        <v>99</v>
      </c>
      <c r="B145" s="163" t="s">
        <v>680</v>
      </c>
      <c r="C145" s="159">
        <v>99</v>
      </c>
      <c r="D145" s="163" t="s">
        <v>276</v>
      </c>
    </row>
    <row r="146" spans="1:4">
      <c r="A146" s="159">
        <v>99.5</v>
      </c>
      <c r="B146" s="163" t="s">
        <v>681</v>
      </c>
      <c r="C146" s="159">
        <v>99.5</v>
      </c>
      <c r="D146" s="163" t="s">
        <v>277</v>
      </c>
    </row>
    <row r="147" spans="1:4">
      <c r="A147" s="159">
        <v>100</v>
      </c>
      <c r="B147" s="163" t="s">
        <v>682</v>
      </c>
      <c r="C147" s="159">
        <v>100</v>
      </c>
      <c r="D147" s="163" t="s">
        <v>278</v>
      </c>
    </row>
    <row r="148" spans="1:4">
      <c r="A148" s="159">
        <v>100.5</v>
      </c>
      <c r="B148" s="163" t="s">
        <v>683</v>
      </c>
      <c r="C148" s="159">
        <v>100.5</v>
      </c>
      <c r="D148" s="163" t="s">
        <v>279</v>
      </c>
    </row>
    <row r="149" spans="1:4">
      <c r="A149" s="159">
        <v>101</v>
      </c>
      <c r="B149" s="163" t="s">
        <v>684</v>
      </c>
      <c r="C149" s="159">
        <v>101</v>
      </c>
      <c r="D149" s="163" t="s">
        <v>280</v>
      </c>
    </row>
    <row r="150" spans="1:4">
      <c r="A150" s="159">
        <v>101.5</v>
      </c>
      <c r="B150" s="163" t="s">
        <v>685</v>
      </c>
      <c r="C150" s="159">
        <v>101.5</v>
      </c>
      <c r="D150" s="163" t="s">
        <v>281</v>
      </c>
    </row>
    <row r="151" spans="1:4">
      <c r="A151" s="159">
        <v>102</v>
      </c>
      <c r="B151" s="163" t="s">
        <v>686</v>
      </c>
      <c r="C151" s="159">
        <v>102</v>
      </c>
      <c r="D151" s="163" t="s">
        <v>282</v>
      </c>
    </row>
    <row r="152" spans="1:4">
      <c r="A152" s="159">
        <v>102.5</v>
      </c>
      <c r="B152" s="163" t="s">
        <v>687</v>
      </c>
      <c r="C152" s="159">
        <v>102.5</v>
      </c>
      <c r="D152" s="163" t="s">
        <v>283</v>
      </c>
    </row>
    <row r="153" spans="1:4">
      <c r="A153" s="159">
        <v>103</v>
      </c>
      <c r="B153" s="163" t="s">
        <v>688</v>
      </c>
      <c r="C153" s="159">
        <v>103</v>
      </c>
      <c r="D153" s="163" t="s">
        <v>284</v>
      </c>
    </row>
    <row r="154" spans="1:4">
      <c r="A154" s="159">
        <v>103.5</v>
      </c>
      <c r="B154" s="163" t="s">
        <v>691</v>
      </c>
      <c r="C154" s="159">
        <v>103.5</v>
      </c>
      <c r="D154" s="163" t="s">
        <v>285</v>
      </c>
    </row>
    <row r="155" spans="1:4">
      <c r="A155" s="159">
        <v>104</v>
      </c>
      <c r="B155" s="163" t="s">
        <v>692</v>
      </c>
      <c r="C155" s="159">
        <v>104</v>
      </c>
      <c r="D155" s="163" t="s">
        <v>286</v>
      </c>
    </row>
    <row r="156" spans="1:4">
      <c r="A156" s="159">
        <v>104.5</v>
      </c>
      <c r="B156" s="163" t="s">
        <v>693</v>
      </c>
      <c r="C156" s="159">
        <v>104.5</v>
      </c>
      <c r="D156" s="163" t="s">
        <v>287</v>
      </c>
    </row>
    <row r="157" spans="1:4">
      <c r="A157" s="159">
        <v>105</v>
      </c>
      <c r="B157" s="163" t="s">
        <v>694</v>
      </c>
      <c r="C157" s="159">
        <v>105</v>
      </c>
      <c r="D157" s="163" t="s">
        <v>288</v>
      </c>
    </row>
    <row r="158" spans="1:4">
      <c r="A158" s="159">
        <v>105.5</v>
      </c>
      <c r="B158" s="163" t="s">
        <v>695</v>
      </c>
      <c r="C158" s="159">
        <v>105.5</v>
      </c>
      <c r="D158" s="163" t="s">
        <v>289</v>
      </c>
    </row>
    <row r="159" spans="1:4">
      <c r="A159" s="159">
        <v>106</v>
      </c>
      <c r="B159" s="163" t="s">
        <v>696</v>
      </c>
      <c r="C159" s="159">
        <v>106</v>
      </c>
      <c r="D159" s="163" t="s">
        <v>290</v>
      </c>
    </row>
    <row r="160" spans="1:4">
      <c r="A160" s="159">
        <v>106.5</v>
      </c>
      <c r="B160" s="163" t="s">
        <v>697</v>
      </c>
      <c r="C160" s="159">
        <v>106.5</v>
      </c>
      <c r="D160" s="163" t="s">
        <v>291</v>
      </c>
    </row>
    <row r="161" spans="1:4">
      <c r="A161" s="159">
        <v>107</v>
      </c>
      <c r="B161" s="163" t="s">
        <v>698</v>
      </c>
      <c r="C161" s="159">
        <v>107</v>
      </c>
      <c r="D161" s="163" t="s">
        <v>292</v>
      </c>
    </row>
    <row r="162" spans="1:4">
      <c r="A162" s="159">
        <v>107.5</v>
      </c>
      <c r="B162" s="163" t="s">
        <v>699</v>
      </c>
      <c r="C162" s="159">
        <v>107.5</v>
      </c>
      <c r="D162" s="163" t="s">
        <v>294</v>
      </c>
    </row>
    <row r="163" spans="1:4">
      <c r="A163" s="159">
        <v>108</v>
      </c>
      <c r="B163" s="163" t="s">
        <v>700</v>
      </c>
      <c r="C163" s="159">
        <v>108</v>
      </c>
      <c r="D163" s="163" t="s">
        <v>295</v>
      </c>
    </row>
    <row r="164" spans="1:4">
      <c r="A164" s="159">
        <v>108.5</v>
      </c>
      <c r="B164" s="163" t="s">
        <v>701</v>
      </c>
      <c r="C164" s="159">
        <v>108.5</v>
      </c>
      <c r="D164" s="163" t="s">
        <v>296</v>
      </c>
    </row>
    <row r="165" spans="1:4">
      <c r="A165" s="159">
        <v>109</v>
      </c>
      <c r="B165" s="163" t="s">
        <v>702</v>
      </c>
      <c r="C165" s="159">
        <v>109</v>
      </c>
      <c r="D165" s="163" t="s">
        <v>297</v>
      </c>
    </row>
    <row r="166" spans="1:4">
      <c r="A166" s="159">
        <v>109.5</v>
      </c>
      <c r="B166" s="163" t="s">
        <v>703</v>
      </c>
      <c r="C166" s="159">
        <v>109.5</v>
      </c>
      <c r="D166" s="163" t="s">
        <v>293</v>
      </c>
    </row>
    <row r="167" spans="1:4">
      <c r="A167" s="159">
        <v>110</v>
      </c>
      <c r="B167" s="163" t="s">
        <v>704</v>
      </c>
      <c r="C167" s="159">
        <v>110</v>
      </c>
      <c r="D167" s="163" t="s">
        <v>298</v>
      </c>
    </row>
    <row r="168" spans="1:4">
      <c r="A168" s="159">
        <v>110.5</v>
      </c>
      <c r="B168" s="163" t="s">
        <v>705</v>
      </c>
      <c r="C168" s="159">
        <v>110.5</v>
      </c>
      <c r="D168" s="163" t="s">
        <v>299</v>
      </c>
    </row>
    <row r="169" spans="1:4">
      <c r="A169" s="159">
        <v>111</v>
      </c>
      <c r="B169" s="163" t="s">
        <v>706</v>
      </c>
      <c r="C169" s="159">
        <v>111</v>
      </c>
      <c r="D169" s="163" t="s">
        <v>300</v>
      </c>
    </row>
    <row r="170" spans="1:4">
      <c r="A170" s="159">
        <v>111.5</v>
      </c>
      <c r="B170" s="163" t="s">
        <v>707</v>
      </c>
      <c r="C170" s="159">
        <v>111.5</v>
      </c>
      <c r="D170" s="163" t="s">
        <v>301</v>
      </c>
    </row>
    <row r="171" spans="1:4">
      <c r="A171" s="159">
        <v>112</v>
      </c>
      <c r="B171" s="163" t="s">
        <v>708</v>
      </c>
      <c r="C171" s="159">
        <v>112</v>
      </c>
      <c r="D171" s="163" t="s">
        <v>302</v>
      </c>
    </row>
    <row r="172" spans="1:4">
      <c r="A172" s="159">
        <v>112.5</v>
      </c>
      <c r="B172" s="163" t="s">
        <v>709</v>
      </c>
      <c r="C172" s="159">
        <v>112.5</v>
      </c>
      <c r="D172" s="163" t="s">
        <v>303</v>
      </c>
    </row>
    <row r="173" spans="1:4">
      <c r="A173" s="159">
        <v>113</v>
      </c>
      <c r="B173" s="163" t="s">
        <v>710</v>
      </c>
      <c r="C173" s="159">
        <v>113</v>
      </c>
      <c r="D173" s="163" t="s">
        <v>304</v>
      </c>
    </row>
    <row r="174" spans="1:4">
      <c r="A174" s="159">
        <v>113.5</v>
      </c>
      <c r="B174" s="163" t="s">
        <v>711</v>
      </c>
      <c r="C174" s="159">
        <v>113.5</v>
      </c>
      <c r="D174" s="163" t="s">
        <v>305</v>
      </c>
    </row>
    <row r="175" spans="1:4">
      <c r="A175" s="159">
        <v>114</v>
      </c>
      <c r="B175" s="163" t="s">
        <v>712</v>
      </c>
      <c r="C175" s="159">
        <v>114</v>
      </c>
      <c r="D175" s="163" t="s">
        <v>306</v>
      </c>
    </row>
    <row r="176" spans="1:4">
      <c r="A176" s="159">
        <v>114.5</v>
      </c>
      <c r="B176" s="163" t="s">
        <v>713</v>
      </c>
      <c r="C176" s="159">
        <v>114.5</v>
      </c>
      <c r="D176" s="163" t="s">
        <v>307</v>
      </c>
    </row>
    <row r="177" spans="1:5">
      <c r="A177" s="159">
        <v>115</v>
      </c>
      <c r="B177" s="163" t="s">
        <v>753</v>
      </c>
      <c r="C177" s="159">
        <v>115</v>
      </c>
      <c r="D177" s="163" t="s">
        <v>308</v>
      </c>
    </row>
    <row r="178" spans="1:5">
      <c r="A178" s="159">
        <v>115.5</v>
      </c>
      <c r="B178" s="163" t="s">
        <v>754</v>
      </c>
      <c r="C178" s="159">
        <v>115.5</v>
      </c>
      <c r="D178" s="163" t="s">
        <v>309</v>
      </c>
    </row>
    <row r="179" spans="1:5">
      <c r="A179" s="159">
        <v>116</v>
      </c>
      <c r="B179" s="163" t="s">
        <v>755</v>
      </c>
      <c r="C179" s="159">
        <v>116</v>
      </c>
      <c r="D179" s="163" t="s">
        <v>310</v>
      </c>
    </row>
    <row r="180" spans="1:5">
      <c r="A180" s="159">
        <v>116.5</v>
      </c>
      <c r="B180" s="163" t="s">
        <v>756</v>
      </c>
      <c r="C180" s="159">
        <v>116.5</v>
      </c>
      <c r="D180" s="163" t="s">
        <v>311</v>
      </c>
    </row>
    <row r="181" spans="1:5">
      <c r="A181" s="159">
        <v>117</v>
      </c>
      <c r="B181" s="163" t="s">
        <v>757</v>
      </c>
      <c r="C181" s="159">
        <v>117</v>
      </c>
      <c r="D181" s="163" t="s">
        <v>312</v>
      </c>
    </row>
    <row r="182" spans="1:5">
      <c r="A182" s="159">
        <v>117.5</v>
      </c>
      <c r="B182" s="163" t="s">
        <v>758</v>
      </c>
      <c r="C182" s="159">
        <v>117.5</v>
      </c>
      <c r="D182" s="163" t="s">
        <v>313</v>
      </c>
    </row>
    <row r="183" spans="1:5">
      <c r="A183" s="159">
        <v>118</v>
      </c>
      <c r="B183" s="163" t="s">
        <v>759</v>
      </c>
      <c r="C183" s="159">
        <v>118</v>
      </c>
      <c r="D183" s="163" t="s">
        <v>314</v>
      </c>
    </row>
    <row r="184" spans="1:5">
      <c r="A184" s="159">
        <v>118.5</v>
      </c>
      <c r="B184" s="163" t="s">
        <v>760</v>
      </c>
      <c r="C184" s="159">
        <v>118.5</v>
      </c>
      <c r="D184" s="163" t="s">
        <v>315</v>
      </c>
    </row>
    <row r="185" spans="1:5">
      <c r="A185" s="159">
        <v>119</v>
      </c>
      <c r="B185" s="163" t="s">
        <v>761</v>
      </c>
      <c r="C185" s="159">
        <v>119</v>
      </c>
      <c r="D185" s="163" t="s">
        <v>316</v>
      </c>
    </row>
    <row r="186" spans="1:5">
      <c r="A186" s="159">
        <v>119.5</v>
      </c>
      <c r="B186" s="163" t="s">
        <v>762</v>
      </c>
      <c r="C186" s="159">
        <v>119.5</v>
      </c>
      <c r="D186" s="163" t="s">
        <v>317</v>
      </c>
    </row>
    <row r="187" spans="1:5">
      <c r="A187" s="159">
        <v>120</v>
      </c>
      <c r="B187" s="163" t="s">
        <v>763</v>
      </c>
      <c r="C187" s="159">
        <v>120</v>
      </c>
      <c r="D187" s="163" t="s">
        <v>318</v>
      </c>
    </row>
    <row r="188" spans="1:5">
      <c r="A188" s="159">
        <v>120.5</v>
      </c>
      <c r="B188" s="163" t="s">
        <v>764</v>
      </c>
      <c r="C188" s="159">
        <v>120.5</v>
      </c>
      <c r="D188" s="163" t="s">
        <v>320</v>
      </c>
    </row>
    <row r="189" spans="1:5">
      <c r="A189" s="159">
        <v>121</v>
      </c>
      <c r="B189" s="163" t="s">
        <v>765</v>
      </c>
      <c r="C189" s="159">
        <v>121</v>
      </c>
      <c r="D189" s="163" t="s">
        <v>321</v>
      </c>
    </row>
    <row r="190" spans="1:5">
      <c r="A190" s="159">
        <v>121.5</v>
      </c>
      <c r="B190" s="163" t="s">
        <v>766</v>
      </c>
      <c r="C190" s="159">
        <v>121.5</v>
      </c>
      <c r="D190" s="163" t="s">
        <v>319</v>
      </c>
    </row>
    <row r="191" spans="1:5">
      <c r="A191" s="159">
        <v>122</v>
      </c>
      <c r="B191" s="163" t="s">
        <v>767</v>
      </c>
      <c r="C191" s="159">
        <v>122</v>
      </c>
      <c r="D191" s="163" t="s">
        <v>322</v>
      </c>
    </row>
    <row r="192" spans="1:5">
      <c r="A192" s="159">
        <v>122.5</v>
      </c>
      <c r="B192" s="163" t="s">
        <v>768</v>
      </c>
      <c r="C192" s="159">
        <v>122.5</v>
      </c>
      <c r="D192" s="163" t="s">
        <v>323</v>
      </c>
      <c r="E192" s="117"/>
    </row>
    <row r="193" spans="1:4">
      <c r="A193" s="159">
        <v>123</v>
      </c>
      <c r="B193" s="163" t="s">
        <v>769</v>
      </c>
      <c r="C193" s="159">
        <v>123</v>
      </c>
      <c r="D193" s="163" t="s">
        <v>1544</v>
      </c>
    </row>
    <row r="194" spans="1:4">
      <c r="A194" s="159">
        <v>123.5</v>
      </c>
      <c r="B194" s="163" t="s">
        <v>770</v>
      </c>
      <c r="C194" s="159">
        <v>123.5</v>
      </c>
      <c r="D194" s="163" t="s">
        <v>1545</v>
      </c>
    </row>
    <row r="195" spans="1:4">
      <c r="A195" s="159">
        <v>124</v>
      </c>
      <c r="B195" s="163" t="s">
        <v>771</v>
      </c>
      <c r="C195" s="159">
        <v>124</v>
      </c>
      <c r="D195" s="163" t="s">
        <v>1546</v>
      </c>
    </row>
    <row r="196" spans="1:4">
      <c r="A196" s="159">
        <v>124.5</v>
      </c>
      <c r="B196" s="163" t="s">
        <v>772</v>
      </c>
      <c r="C196" s="159">
        <v>124.5</v>
      </c>
      <c r="D196" s="163" t="s">
        <v>1547</v>
      </c>
    </row>
    <row r="197" spans="1:4">
      <c r="A197" s="159">
        <v>125</v>
      </c>
      <c r="B197" s="163" t="s">
        <v>773</v>
      </c>
      <c r="C197" s="159">
        <v>125</v>
      </c>
      <c r="D197" s="163" t="s">
        <v>1549</v>
      </c>
    </row>
    <row r="198" spans="1:4">
      <c r="A198" s="159">
        <v>125.5</v>
      </c>
      <c r="B198" s="163" t="s">
        <v>774</v>
      </c>
      <c r="C198" s="159">
        <v>125.5</v>
      </c>
      <c r="D198" s="163" t="s">
        <v>1550</v>
      </c>
    </row>
    <row r="199" spans="1:4">
      <c r="A199" s="159">
        <v>126</v>
      </c>
      <c r="B199" s="163" t="s">
        <v>775</v>
      </c>
      <c r="C199" s="159">
        <v>126</v>
      </c>
      <c r="D199" s="163" t="s">
        <v>1551</v>
      </c>
    </row>
    <row r="200" spans="1:4">
      <c r="A200" s="159">
        <v>126.5</v>
      </c>
      <c r="B200" s="163" t="s">
        <v>776</v>
      </c>
      <c r="C200" s="159">
        <v>126.5</v>
      </c>
      <c r="D200" s="163" t="s">
        <v>1552</v>
      </c>
    </row>
    <row r="201" spans="1:4">
      <c r="A201" s="159">
        <v>127</v>
      </c>
      <c r="B201" s="163" t="s">
        <v>777</v>
      </c>
      <c r="C201" s="159">
        <v>127</v>
      </c>
      <c r="D201" s="163" t="s">
        <v>1553</v>
      </c>
    </row>
    <row r="202" spans="1:4">
      <c r="A202" s="159">
        <v>127.5</v>
      </c>
      <c r="B202" s="163" t="s">
        <v>778</v>
      </c>
      <c r="C202" s="159">
        <v>127.5</v>
      </c>
      <c r="D202" s="163" t="s">
        <v>1554</v>
      </c>
    </row>
    <row r="203" spans="1:4">
      <c r="A203" s="159">
        <v>128</v>
      </c>
      <c r="B203" s="163" t="s">
        <v>779</v>
      </c>
      <c r="C203" s="159">
        <v>128</v>
      </c>
      <c r="D203" s="163" t="s">
        <v>1555</v>
      </c>
    </row>
    <row r="204" spans="1:4">
      <c r="A204" s="159">
        <v>128.5</v>
      </c>
      <c r="B204" s="163" t="s">
        <v>780</v>
      </c>
      <c r="C204" s="159">
        <v>128.5</v>
      </c>
      <c r="D204" s="163" t="s">
        <v>1556</v>
      </c>
    </row>
    <row r="205" spans="1:4">
      <c r="A205" s="159">
        <v>129</v>
      </c>
      <c r="B205" s="163" t="s">
        <v>781</v>
      </c>
      <c r="C205" s="159">
        <v>129</v>
      </c>
      <c r="D205" s="163" t="s">
        <v>1557</v>
      </c>
    </row>
    <row r="206" spans="1:4">
      <c r="A206" s="159">
        <v>129.5</v>
      </c>
      <c r="B206" s="163" t="s">
        <v>782</v>
      </c>
      <c r="C206" s="159">
        <v>129.5</v>
      </c>
      <c r="D206" s="163" t="s">
        <v>1558</v>
      </c>
    </row>
    <row r="207" spans="1:4">
      <c r="A207" s="159">
        <v>130</v>
      </c>
      <c r="B207" s="163" t="s">
        <v>783</v>
      </c>
      <c r="C207" s="159">
        <v>130</v>
      </c>
      <c r="D207" s="163" t="s">
        <v>1559</v>
      </c>
    </row>
    <row r="208" spans="1:4">
      <c r="A208" s="159">
        <v>130.5</v>
      </c>
      <c r="B208" s="163" t="s">
        <v>784</v>
      </c>
      <c r="C208" s="159">
        <v>130.5</v>
      </c>
      <c r="D208" s="163" t="s">
        <v>1560</v>
      </c>
    </row>
    <row r="209" spans="1:4">
      <c r="A209" s="159">
        <v>131</v>
      </c>
      <c r="B209" s="163" t="s">
        <v>785</v>
      </c>
      <c r="C209" s="159">
        <v>131</v>
      </c>
      <c r="D209" s="163" t="s">
        <v>1561</v>
      </c>
    </row>
    <row r="210" spans="1:4">
      <c r="A210" s="159">
        <v>131.5</v>
      </c>
      <c r="B210" s="163" t="s">
        <v>786</v>
      </c>
      <c r="C210" s="159">
        <v>131.5</v>
      </c>
      <c r="D210" s="163" t="s">
        <v>1562</v>
      </c>
    </row>
    <row r="211" spans="1:4">
      <c r="A211" s="159">
        <v>132</v>
      </c>
      <c r="B211" s="163" t="s">
        <v>787</v>
      </c>
      <c r="C211" s="159">
        <v>132</v>
      </c>
      <c r="D211" s="163" t="s">
        <v>1563</v>
      </c>
    </row>
    <row r="212" spans="1:4">
      <c r="A212" s="159">
        <v>132.5</v>
      </c>
      <c r="B212" s="163" t="s">
        <v>788</v>
      </c>
      <c r="C212" s="159">
        <v>132.5</v>
      </c>
      <c r="D212" s="163" t="s">
        <v>1564</v>
      </c>
    </row>
    <row r="213" spans="1:4">
      <c r="A213" s="159">
        <v>133</v>
      </c>
      <c r="B213" s="163" t="s">
        <v>789</v>
      </c>
      <c r="C213" s="159">
        <v>133</v>
      </c>
      <c r="D213" s="163" t="s">
        <v>1565</v>
      </c>
    </row>
    <row r="214" spans="1:4">
      <c r="A214" s="159">
        <v>133.5</v>
      </c>
      <c r="B214" s="163" t="s">
        <v>790</v>
      </c>
      <c r="C214" s="159">
        <v>133.5</v>
      </c>
      <c r="D214" s="163" t="s">
        <v>1566</v>
      </c>
    </row>
    <row r="215" spans="1:4">
      <c r="A215" s="159">
        <v>134</v>
      </c>
      <c r="B215" s="163" t="s">
        <v>791</v>
      </c>
      <c r="C215" s="159">
        <v>134</v>
      </c>
      <c r="D215" s="163" t="s">
        <v>1567</v>
      </c>
    </row>
    <row r="216" spans="1:4">
      <c r="A216" s="159">
        <v>134.5</v>
      </c>
      <c r="B216" s="163" t="s">
        <v>792</v>
      </c>
      <c r="C216" s="159">
        <v>134.5</v>
      </c>
      <c r="D216" s="163" t="s">
        <v>1548</v>
      </c>
    </row>
    <row r="217" spans="1:4">
      <c r="A217" s="159">
        <v>135</v>
      </c>
      <c r="B217" s="163" t="s">
        <v>794</v>
      </c>
      <c r="C217" s="159">
        <v>135</v>
      </c>
      <c r="D217" s="163" t="s">
        <v>1568</v>
      </c>
    </row>
    <row r="218" spans="1:4">
      <c r="A218" s="159">
        <v>135.5</v>
      </c>
      <c r="B218" s="163" t="s">
        <v>795</v>
      </c>
      <c r="C218" s="159">
        <v>135.5</v>
      </c>
      <c r="D218" s="163" t="s">
        <v>1569</v>
      </c>
    </row>
    <row r="219" spans="1:4">
      <c r="A219" s="159">
        <v>136</v>
      </c>
      <c r="B219" s="163" t="s">
        <v>796</v>
      </c>
      <c r="C219" s="159">
        <v>136</v>
      </c>
      <c r="D219" s="163" t="s">
        <v>1570</v>
      </c>
    </row>
    <row r="220" spans="1:4">
      <c r="A220" s="159">
        <v>136.5</v>
      </c>
      <c r="B220" s="163" t="s">
        <v>797</v>
      </c>
      <c r="C220" s="159">
        <v>136.5</v>
      </c>
      <c r="D220" s="163" t="s">
        <v>1571</v>
      </c>
    </row>
    <row r="221" spans="1:4">
      <c r="A221" s="159">
        <v>137</v>
      </c>
      <c r="B221" s="163" t="s">
        <v>798</v>
      </c>
      <c r="C221" s="159">
        <v>137</v>
      </c>
      <c r="D221" s="163" t="s">
        <v>1572</v>
      </c>
    </row>
    <row r="222" spans="1:4">
      <c r="A222" s="159">
        <v>137.5</v>
      </c>
      <c r="B222" s="163" t="s">
        <v>799</v>
      </c>
      <c r="C222" s="159">
        <v>137.5</v>
      </c>
      <c r="D222" s="163" t="s">
        <v>1573</v>
      </c>
    </row>
    <row r="223" spans="1:4">
      <c r="A223" s="159">
        <v>138</v>
      </c>
      <c r="B223" s="163" t="s">
        <v>800</v>
      </c>
      <c r="C223" s="159">
        <v>138</v>
      </c>
      <c r="D223" s="163" t="s">
        <v>1574</v>
      </c>
    </row>
    <row r="224" spans="1:4">
      <c r="A224" s="159">
        <v>138.5</v>
      </c>
      <c r="B224" s="163" t="s">
        <v>801</v>
      </c>
      <c r="C224" s="159">
        <v>138.5</v>
      </c>
      <c r="D224" s="163" t="s">
        <v>1576</v>
      </c>
    </row>
    <row r="225" spans="1:4">
      <c r="A225" s="159">
        <v>139</v>
      </c>
      <c r="B225" s="163" t="s">
        <v>802</v>
      </c>
      <c r="C225" s="159">
        <v>139</v>
      </c>
      <c r="D225" s="163" t="s">
        <v>1577</v>
      </c>
    </row>
    <row r="226" spans="1:4">
      <c r="A226" s="159">
        <v>139.5</v>
      </c>
      <c r="B226" s="163" t="s">
        <v>803</v>
      </c>
      <c r="C226" s="159">
        <v>139.5</v>
      </c>
      <c r="D226" s="163" t="s">
        <v>1578</v>
      </c>
    </row>
    <row r="227" spans="1:4">
      <c r="A227" s="159">
        <v>140</v>
      </c>
      <c r="B227" s="163" t="s">
        <v>804</v>
      </c>
      <c r="C227" s="159">
        <v>140</v>
      </c>
      <c r="D227" s="163" t="s">
        <v>1579</v>
      </c>
    </row>
    <row r="228" spans="1:4">
      <c r="A228" s="159">
        <v>140.5</v>
      </c>
      <c r="B228" s="163" t="s">
        <v>805</v>
      </c>
      <c r="C228" s="159">
        <v>140.5</v>
      </c>
      <c r="D228" s="163" t="s">
        <v>1580</v>
      </c>
    </row>
    <row r="229" spans="1:4">
      <c r="A229" s="159">
        <v>141</v>
      </c>
      <c r="B229" s="163" t="s">
        <v>806</v>
      </c>
      <c r="C229" s="159">
        <v>141</v>
      </c>
      <c r="D229" s="163" t="s">
        <v>1581</v>
      </c>
    </row>
    <row r="230" spans="1:4">
      <c r="A230" s="159">
        <v>141.5</v>
      </c>
      <c r="B230" s="163" t="s">
        <v>807</v>
      </c>
      <c r="C230" s="159">
        <v>141.5</v>
      </c>
      <c r="D230" s="163" t="s">
        <v>1582</v>
      </c>
    </row>
    <row r="231" spans="1:4">
      <c r="A231" s="159">
        <v>142</v>
      </c>
      <c r="B231" s="163" t="s">
        <v>808</v>
      </c>
      <c r="C231" s="159">
        <v>142</v>
      </c>
      <c r="D231" s="163" t="s">
        <v>1583</v>
      </c>
    </row>
    <row r="232" spans="1:4">
      <c r="A232" s="159">
        <v>142.5</v>
      </c>
      <c r="B232" s="163" t="s">
        <v>809</v>
      </c>
      <c r="C232" s="159">
        <v>142.5</v>
      </c>
      <c r="D232" s="163" t="s">
        <v>1584</v>
      </c>
    </row>
    <row r="233" spans="1:4">
      <c r="A233" s="159">
        <v>143</v>
      </c>
      <c r="B233" s="163" t="s">
        <v>810</v>
      </c>
      <c r="C233" s="159">
        <v>143</v>
      </c>
      <c r="D233" s="163" t="s">
        <v>1585</v>
      </c>
    </row>
    <row r="234" spans="1:4">
      <c r="A234" s="159">
        <v>143.5</v>
      </c>
      <c r="B234" s="163" t="s">
        <v>811</v>
      </c>
      <c r="C234" s="159">
        <v>143.5</v>
      </c>
      <c r="D234" s="163" t="s">
        <v>1586</v>
      </c>
    </row>
    <row r="235" spans="1:4">
      <c r="A235" s="159">
        <v>144</v>
      </c>
      <c r="B235" s="163" t="s">
        <v>812</v>
      </c>
      <c r="C235" s="159">
        <v>144</v>
      </c>
      <c r="D235" s="163" t="s">
        <v>1587</v>
      </c>
    </row>
    <row r="236" spans="1:4">
      <c r="A236" s="159">
        <v>144.5</v>
      </c>
      <c r="B236" s="163" t="s">
        <v>813</v>
      </c>
      <c r="C236" s="159">
        <v>144.5</v>
      </c>
      <c r="D236" s="163" t="s">
        <v>1588</v>
      </c>
    </row>
    <row r="237" spans="1:4">
      <c r="A237" s="159">
        <v>145</v>
      </c>
      <c r="B237" s="163" t="s">
        <v>814</v>
      </c>
      <c r="C237" s="159">
        <v>145</v>
      </c>
      <c r="D237" s="163" t="s">
        <v>1589</v>
      </c>
    </row>
    <row r="238" spans="1:4">
      <c r="A238" s="159">
        <v>145.5</v>
      </c>
      <c r="B238" s="163" t="s">
        <v>815</v>
      </c>
      <c r="C238" s="159">
        <v>145.5</v>
      </c>
      <c r="D238" s="163" t="s">
        <v>1590</v>
      </c>
    </row>
    <row r="239" spans="1:4">
      <c r="A239" s="159">
        <v>146</v>
      </c>
      <c r="B239" s="163" t="s">
        <v>816</v>
      </c>
      <c r="C239" s="159">
        <v>146</v>
      </c>
      <c r="D239" s="163" t="s">
        <v>1591</v>
      </c>
    </row>
    <row r="240" spans="1:4">
      <c r="A240" s="159">
        <v>146.5</v>
      </c>
      <c r="B240" s="163" t="s">
        <v>817</v>
      </c>
      <c r="C240" s="159">
        <v>146.5</v>
      </c>
      <c r="D240" s="163" t="s">
        <v>1592</v>
      </c>
    </row>
    <row r="241" spans="1:4">
      <c r="A241" s="159">
        <v>147</v>
      </c>
      <c r="B241" s="163" t="s">
        <v>818</v>
      </c>
      <c r="C241" s="159">
        <v>147</v>
      </c>
      <c r="D241" s="163" t="s">
        <v>1593</v>
      </c>
    </row>
    <row r="242" spans="1:4">
      <c r="A242" s="159">
        <v>147.5</v>
      </c>
      <c r="B242" s="163" t="s">
        <v>819</v>
      </c>
      <c r="C242" s="159">
        <v>147.5</v>
      </c>
      <c r="D242" s="163" t="s">
        <v>1594</v>
      </c>
    </row>
    <row r="243" spans="1:4">
      <c r="A243" s="159">
        <v>148</v>
      </c>
      <c r="B243" s="163" t="s">
        <v>820</v>
      </c>
      <c r="C243" s="159">
        <v>148</v>
      </c>
      <c r="D243" s="163" t="s">
        <v>1595</v>
      </c>
    </row>
    <row r="244" spans="1:4">
      <c r="A244" s="159">
        <v>148.5</v>
      </c>
      <c r="B244" s="163" t="s">
        <v>821</v>
      </c>
      <c r="C244" s="159">
        <v>148.5</v>
      </c>
      <c r="D244" s="163" t="s">
        <v>1596</v>
      </c>
    </row>
    <row r="245" spans="1:4">
      <c r="A245" s="159">
        <v>149</v>
      </c>
      <c r="B245" s="163" t="s">
        <v>822</v>
      </c>
      <c r="C245" s="159">
        <v>149</v>
      </c>
      <c r="D245" s="163" t="s">
        <v>1597</v>
      </c>
    </row>
    <row r="246" spans="1:4">
      <c r="A246" s="159">
        <v>149.5</v>
      </c>
      <c r="B246" s="163" t="s">
        <v>823</v>
      </c>
      <c r="C246" s="159">
        <v>149.5</v>
      </c>
      <c r="D246" s="163" t="s">
        <v>1598</v>
      </c>
    </row>
    <row r="247" spans="1:4">
      <c r="A247" s="159">
        <v>150</v>
      </c>
      <c r="B247" s="163" t="s">
        <v>824</v>
      </c>
      <c r="C247" s="159">
        <v>150</v>
      </c>
      <c r="D247" s="163" t="s">
        <v>1599</v>
      </c>
    </row>
    <row r="248" spans="1:4">
      <c r="A248" s="159">
        <v>150.5</v>
      </c>
      <c r="B248" s="163" t="s">
        <v>825</v>
      </c>
      <c r="C248" s="159">
        <v>150.5</v>
      </c>
      <c r="D248" s="163" t="s">
        <v>1600</v>
      </c>
    </row>
    <row r="249" spans="1:4">
      <c r="A249" s="159">
        <v>151</v>
      </c>
      <c r="B249" s="163" t="s">
        <v>826</v>
      </c>
      <c r="C249" s="159">
        <v>151</v>
      </c>
      <c r="D249" s="163" t="s">
        <v>1601</v>
      </c>
    </row>
    <row r="250" spans="1:4">
      <c r="A250" s="159">
        <v>151.5</v>
      </c>
      <c r="B250" s="163" t="s">
        <v>827</v>
      </c>
      <c r="C250" s="159">
        <v>151.5</v>
      </c>
      <c r="D250" s="163" t="s">
        <v>1602</v>
      </c>
    </row>
    <row r="251" spans="1:4">
      <c r="A251" s="159">
        <v>152</v>
      </c>
      <c r="B251" s="163" t="s">
        <v>828</v>
      </c>
      <c r="C251" s="159">
        <v>152</v>
      </c>
      <c r="D251" s="163" t="s">
        <v>1603</v>
      </c>
    </row>
    <row r="252" spans="1:4">
      <c r="A252" s="159">
        <v>152.5</v>
      </c>
      <c r="B252" s="163" t="s">
        <v>829</v>
      </c>
      <c r="C252" s="159">
        <v>152.5</v>
      </c>
      <c r="D252" s="163" t="s">
        <v>1604</v>
      </c>
    </row>
    <row r="253" spans="1:4">
      <c r="A253" s="159">
        <v>153</v>
      </c>
      <c r="B253" s="163" t="s">
        <v>830</v>
      </c>
      <c r="C253" s="159">
        <v>153</v>
      </c>
      <c r="D253" s="163" t="s">
        <v>1605</v>
      </c>
    </row>
    <row r="254" spans="1:4">
      <c r="A254" s="159">
        <v>153.5</v>
      </c>
      <c r="B254" s="163" t="s">
        <v>831</v>
      </c>
      <c r="C254" s="159">
        <v>153.5</v>
      </c>
      <c r="D254" s="163" t="s">
        <v>1606</v>
      </c>
    </row>
    <row r="255" spans="1:4">
      <c r="A255" s="159">
        <v>154</v>
      </c>
      <c r="B255" s="163" t="s">
        <v>832</v>
      </c>
      <c r="C255" s="159">
        <v>154</v>
      </c>
      <c r="D255" s="163" t="s">
        <v>1607</v>
      </c>
    </row>
    <row r="256" spans="1:4">
      <c r="A256" s="159">
        <v>154.5</v>
      </c>
      <c r="B256" s="163" t="s">
        <v>833</v>
      </c>
      <c r="C256" s="159">
        <v>154.5</v>
      </c>
      <c r="D256" s="163" t="s">
        <v>1608</v>
      </c>
    </row>
    <row r="257" spans="1:4">
      <c r="A257" s="159">
        <v>155</v>
      </c>
      <c r="B257" s="163" t="s">
        <v>714</v>
      </c>
      <c r="C257" s="159">
        <v>155</v>
      </c>
      <c r="D257" s="163" t="s">
        <v>1609</v>
      </c>
    </row>
    <row r="258" spans="1:4">
      <c r="A258" s="159">
        <v>155.5</v>
      </c>
      <c r="B258" s="163" t="s">
        <v>715</v>
      </c>
      <c r="C258" s="159">
        <v>155.5</v>
      </c>
      <c r="D258" s="163" t="s">
        <v>1610</v>
      </c>
    </row>
    <row r="259" spans="1:4">
      <c r="A259" s="159">
        <v>156</v>
      </c>
      <c r="B259" s="163" t="s">
        <v>716</v>
      </c>
      <c r="C259" s="159">
        <v>156</v>
      </c>
      <c r="D259" s="163" t="s">
        <v>1611</v>
      </c>
    </row>
    <row r="260" spans="1:4">
      <c r="A260" s="159">
        <v>156.5</v>
      </c>
      <c r="B260" s="163" t="s">
        <v>717</v>
      </c>
      <c r="C260" s="159">
        <v>156.5</v>
      </c>
      <c r="D260" s="163" t="s">
        <v>1612</v>
      </c>
    </row>
    <row r="261" spans="1:4">
      <c r="A261" s="159">
        <v>157</v>
      </c>
      <c r="B261" s="163" t="s">
        <v>718</v>
      </c>
      <c r="C261" s="159">
        <v>157</v>
      </c>
      <c r="D261" s="163" t="s">
        <v>1613</v>
      </c>
    </row>
    <row r="262" spans="1:4">
      <c r="A262" s="159">
        <v>157.5</v>
      </c>
      <c r="B262" s="163" t="s">
        <v>719</v>
      </c>
      <c r="C262" s="159">
        <v>157.5</v>
      </c>
      <c r="D262" s="163" t="s">
        <v>1614</v>
      </c>
    </row>
    <row r="263" spans="1:4">
      <c r="A263" s="159">
        <v>158</v>
      </c>
      <c r="B263" s="163" t="s">
        <v>720</v>
      </c>
      <c r="C263" s="159">
        <v>158</v>
      </c>
      <c r="D263" s="163" t="s">
        <v>1615</v>
      </c>
    </row>
    <row r="264" spans="1:4">
      <c r="A264" s="159">
        <v>158.5</v>
      </c>
      <c r="B264" s="163" t="s">
        <v>721</v>
      </c>
      <c r="C264" s="159">
        <v>158.5</v>
      </c>
      <c r="D264" s="163" t="s">
        <v>1616</v>
      </c>
    </row>
    <row r="265" spans="1:4">
      <c r="A265" s="159">
        <v>159</v>
      </c>
      <c r="B265" s="163" t="s">
        <v>722</v>
      </c>
      <c r="C265" s="159">
        <v>159</v>
      </c>
      <c r="D265" s="163" t="s">
        <v>1617</v>
      </c>
    </row>
    <row r="266" spans="1:4">
      <c r="A266" s="159">
        <v>159.5</v>
      </c>
      <c r="B266" s="163" t="s">
        <v>723</v>
      </c>
      <c r="C266" s="159">
        <v>159.5</v>
      </c>
      <c r="D266" s="163" t="s">
        <v>1618</v>
      </c>
    </row>
    <row r="267" spans="1:4">
      <c r="A267" s="159">
        <v>160</v>
      </c>
      <c r="B267" s="163" t="s">
        <v>724</v>
      </c>
      <c r="C267" s="159">
        <v>160</v>
      </c>
      <c r="D267" s="163" t="s">
        <v>1619</v>
      </c>
    </row>
    <row r="268" spans="1:4">
      <c r="A268" s="159">
        <v>160.5</v>
      </c>
      <c r="B268" s="163" t="s">
        <v>725</v>
      </c>
      <c r="C268" s="159">
        <v>160.5</v>
      </c>
      <c r="D268" s="163" t="s">
        <v>1620</v>
      </c>
    </row>
    <row r="269" spans="1:4">
      <c r="A269" s="159">
        <v>161</v>
      </c>
      <c r="B269" s="163" t="s">
        <v>726</v>
      </c>
      <c r="C269" s="159">
        <v>161</v>
      </c>
      <c r="D269" s="163" t="s">
        <v>1621</v>
      </c>
    </row>
    <row r="270" spans="1:4">
      <c r="A270" s="159">
        <v>161.5</v>
      </c>
      <c r="B270" s="163" t="s">
        <v>727</v>
      </c>
      <c r="C270" s="159">
        <v>161.5</v>
      </c>
      <c r="D270" s="163" t="s">
        <v>1623</v>
      </c>
    </row>
    <row r="271" spans="1:4">
      <c r="A271" s="159">
        <v>162</v>
      </c>
      <c r="B271" s="163" t="s">
        <v>728</v>
      </c>
      <c r="C271" s="159">
        <v>162</v>
      </c>
      <c r="D271" s="163" t="s">
        <v>1624</v>
      </c>
    </row>
    <row r="272" spans="1:4">
      <c r="A272" s="159">
        <v>162.5</v>
      </c>
      <c r="B272" s="163" t="s">
        <v>729</v>
      </c>
      <c r="C272" s="159">
        <v>162.5</v>
      </c>
      <c r="D272" s="163" t="s">
        <v>1625</v>
      </c>
    </row>
    <row r="273" spans="1:4">
      <c r="A273" s="159">
        <v>163</v>
      </c>
      <c r="B273" s="163" t="s">
        <v>730</v>
      </c>
      <c r="C273" s="159">
        <v>163</v>
      </c>
      <c r="D273" s="163" t="s">
        <v>1626</v>
      </c>
    </row>
    <row r="274" spans="1:4">
      <c r="A274" s="159">
        <v>163.5</v>
      </c>
      <c r="B274" s="163" t="s">
        <v>731</v>
      </c>
      <c r="C274" s="159">
        <v>163.5</v>
      </c>
      <c r="D274" s="163" t="s">
        <v>1627</v>
      </c>
    </row>
    <row r="275" spans="1:4">
      <c r="A275" s="159">
        <v>164</v>
      </c>
      <c r="B275" s="163" t="s">
        <v>732</v>
      </c>
      <c r="C275" s="159">
        <v>164</v>
      </c>
      <c r="D275" s="163" t="s">
        <v>1628</v>
      </c>
    </row>
    <row r="276" spans="1:4">
      <c r="A276" s="159">
        <v>164.5</v>
      </c>
      <c r="B276" s="163" t="s">
        <v>733</v>
      </c>
      <c r="C276" s="159">
        <v>164.5</v>
      </c>
      <c r="D276" s="163" t="s">
        <v>1629</v>
      </c>
    </row>
    <row r="277" spans="1:4">
      <c r="A277" s="159">
        <v>165</v>
      </c>
      <c r="B277" s="163" t="s">
        <v>834</v>
      </c>
      <c r="C277" s="159">
        <v>165</v>
      </c>
      <c r="D277" s="163" t="s">
        <v>1630</v>
      </c>
    </row>
    <row r="278" spans="1:4">
      <c r="A278" s="159">
        <v>165.5</v>
      </c>
      <c r="B278" s="163" t="s">
        <v>835</v>
      </c>
      <c r="C278" s="159">
        <v>165.5</v>
      </c>
      <c r="D278" s="163" t="s">
        <v>1631</v>
      </c>
    </row>
    <row r="279" spans="1:4">
      <c r="A279" s="159">
        <v>166</v>
      </c>
      <c r="B279" s="163" t="s">
        <v>836</v>
      </c>
      <c r="C279" s="159">
        <v>166</v>
      </c>
      <c r="D279" s="163" t="s">
        <v>1632</v>
      </c>
    </row>
    <row r="280" spans="1:4">
      <c r="A280" s="159">
        <v>166.5</v>
      </c>
      <c r="B280" s="163" t="s">
        <v>837</v>
      </c>
      <c r="C280" s="159">
        <v>166.5</v>
      </c>
      <c r="D280" s="163" t="s">
        <v>1633</v>
      </c>
    </row>
    <row r="281" spans="1:4">
      <c r="A281" s="159">
        <v>167</v>
      </c>
      <c r="B281" s="163" t="s">
        <v>838</v>
      </c>
      <c r="C281" s="159">
        <v>167</v>
      </c>
      <c r="D281" s="163" t="s">
        <v>1634</v>
      </c>
    </row>
    <row r="282" spans="1:4">
      <c r="A282" s="159">
        <v>167.5</v>
      </c>
      <c r="B282" s="163" t="s">
        <v>839</v>
      </c>
      <c r="C282" s="159">
        <v>167.5</v>
      </c>
      <c r="D282" s="163" t="s">
        <v>1635</v>
      </c>
    </row>
    <row r="283" spans="1:4">
      <c r="A283" s="159">
        <v>168</v>
      </c>
      <c r="B283" s="163" t="s">
        <v>840</v>
      </c>
      <c r="C283" s="159">
        <v>168</v>
      </c>
      <c r="D283" s="163" t="s">
        <v>1636</v>
      </c>
    </row>
    <row r="284" spans="1:4">
      <c r="A284" s="159">
        <v>168.5</v>
      </c>
      <c r="B284" s="163" t="s">
        <v>841</v>
      </c>
      <c r="C284" s="159">
        <v>168.5</v>
      </c>
      <c r="D284" s="163" t="s">
        <v>1637</v>
      </c>
    </row>
    <row r="285" spans="1:4">
      <c r="A285" s="159">
        <v>169</v>
      </c>
      <c r="B285" s="163" t="s">
        <v>842</v>
      </c>
      <c r="C285" s="159">
        <v>169</v>
      </c>
      <c r="D285" s="163" t="s">
        <v>1638</v>
      </c>
    </row>
    <row r="286" spans="1:4">
      <c r="A286" s="159">
        <v>169.5</v>
      </c>
      <c r="B286" s="163" t="s">
        <v>843</v>
      </c>
      <c r="C286" s="159">
        <v>169.5</v>
      </c>
      <c r="D286" s="163" t="s">
        <v>1639</v>
      </c>
    </row>
    <row r="287" spans="1:4">
      <c r="A287" s="159">
        <v>170</v>
      </c>
      <c r="B287" s="163" t="s">
        <v>844</v>
      </c>
      <c r="C287" s="159">
        <v>170</v>
      </c>
      <c r="D287" s="163" t="s">
        <v>1640</v>
      </c>
    </row>
    <row r="288" spans="1:4">
      <c r="A288" s="159">
        <v>170.5</v>
      </c>
      <c r="B288" s="163" t="s">
        <v>845</v>
      </c>
      <c r="C288" s="159">
        <v>170.5</v>
      </c>
      <c r="D288" s="163" t="s">
        <v>1641</v>
      </c>
    </row>
    <row r="289" spans="1:4">
      <c r="A289" s="159">
        <v>171</v>
      </c>
      <c r="B289" s="163" t="s">
        <v>846</v>
      </c>
      <c r="C289" s="159">
        <v>171</v>
      </c>
      <c r="D289" s="163" t="s">
        <v>1642</v>
      </c>
    </row>
    <row r="290" spans="1:4">
      <c r="A290" s="159">
        <v>171.5</v>
      </c>
      <c r="B290" s="163" t="s">
        <v>847</v>
      </c>
      <c r="C290" s="159">
        <v>171.5</v>
      </c>
      <c r="D290" s="163" t="s">
        <v>1643</v>
      </c>
    </row>
    <row r="291" spans="1:4">
      <c r="A291" s="159">
        <v>172</v>
      </c>
      <c r="B291" s="163" t="s">
        <v>848</v>
      </c>
      <c r="C291" s="159">
        <v>172</v>
      </c>
      <c r="D291" s="163" t="s">
        <v>1644</v>
      </c>
    </row>
    <row r="292" spans="1:4">
      <c r="A292" s="159">
        <v>172.5</v>
      </c>
      <c r="B292" s="163" t="s">
        <v>849</v>
      </c>
      <c r="C292" s="159">
        <v>172.5</v>
      </c>
      <c r="D292" s="163" t="s">
        <v>1645</v>
      </c>
    </row>
    <row r="293" spans="1:4">
      <c r="A293" s="159">
        <v>173</v>
      </c>
      <c r="B293" s="163" t="s">
        <v>850</v>
      </c>
      <c r="C293" s="159">
        <v>173</v>
      </c>
      <c r="D293" s="163" t="s">
        <v>1646</v>
      </c>
    </row>
    <row r="294" spans="1:4">
      <c r="A294" s="159">
        <v>173.5</v>
      </c>
      <c r="B294" s="163" t="s">
        <v>851</v>
      </c>
      <c r="C294" s="159">
        <v>173.5</v>
      </c>
      <c r="D294" s="163" t="s">
        <v>1647</v>
      </c>
    </row>
    <row r="295" spans="1:4">
      <c r="A295" s="159">
        <v>174</v>
      </c>
      <c r="B295" s="163" t="s">
        <v>852</v>
      </c>
      <c r="C295" s="159">
        <v>174</v>
      </c>
      <c r="D295" s="163" t="s">
        <v>1648</v>
      </c>
    </row>
    <row r="296" spans="1:4">
      <c r="A296" s="159">
        <v>174.5</v>
      </c>
      <c r="B296" s="163" t="s">
        <v>853</v>
      </c>
      <c r="C296" s="159">
        <v>174.5</v>
      </c>
      <c r="D296" s="163" t="s">
        <v>1649</v>
      </c>
    </row>
    <row r="297" spans="1:4">
      <c r="A297" s="159">
        <v>175</v>
      </c>
      <c r="B297" s="163" t="s">
        <v>854</v>
      </c>
      <c r="C297" s="159">
        <v>175</v>
      </c>
      <c r="D297" s="163" t="s">
        <v>1650</v>
      </c>
    </row>
    <row r="298" spans="1:4">
      <c r="A298" s="159">
        <v>175.5</v>
      </c>
      <c r="B298" s="163" t="s">
        <v>855</v>
      </c>
      <c r="C298" s="159">
        <v>175.5</v>
      </c>
      <c r="D298" s="163" t="s">
        <v>1651</v>
      </c>
    </row>
    <row r="299" spans="1:4">
      <c r="A299" s="159">
        <v>176</v>
      </c>
      <c r="B299" s="163" t="s">
        <v>856</v>
      </c>
      <c r="C299" s="159">
        <v>176</v>
      </c>
      <c r="D299" s="163" t="s">
        <v>1652</v>
      </c>
    </row>
    <row r="300" spans="1:4">
      <c r="A300" s="159">
        <v>176.5</v>
      </c>
      <c r="B300" s="163" t="s">
        <v>857</v>
      </c>
      <c r="C300" s="159">
        <v>176.5</v>
      </c>
      <c r="D300" s="163" t="s">
        <v>1653</v>
      </c>
    </row>
    <row r="301" spans="1:4">
      <c r="A301" s="159">
        <v>177</v>
      </c>
      <c r="B301" s="163" t="s">
        <v>858</v>
      </c>
      <c r="C301" s="159">
        <v>177</v>
      </c>
      <c r="D301" s="163" t="s">
        <v>1654</v>
      </c>
    </row>
    <row r="302" spans="1:4">
      <c r="A302" s="159">
        <v>177.5</v>
      </c>
      <c r="B302" s="163" t="s">
        <v>859</v>
      </c>
      <c r="C302" s="159">
        <v>177.5</v>
      </c>
      <c r="D302" s="163" t="s">
        <v>1655</v>
      </c>
    </row>
    <row r="303" spans="1:4">
      <c r="A303" s="159">
        <v>178</v>
      </c>
      <c r="B303" s="163" t="s">
        <v>860</v>
      </c>
      <c r="C303" s="159">
        <v>178</v>
      </c>
      <c r="D303" s="163" t="s">
        <v>1656</v>
      </c>
    </row>
    <row r="304" spans="1:4">
      <c r="A304" s="159">
        <v>178.5</v>
      </c>
      <c r="B304" s="163" t="s">
        <v>861</v>
      </c>
      <c r="C304" s="159">
        <v>178.5</v>
      </c>
      <c r="D304" s="163" t="s">
        <v>1657</v>
      </c>
    </row>
    <row r="305" spans="1:4">
      <c r="A305" s="159">
        <v>179</v>
      </c>
      <c r="B305" s="163" t="s">
        <v>862</v>
      </c>
      <c r="C305" s="159">
        <v>179</v>
      </c>
      <c r="D305" s="163" t="s">
        <v>1658</v>
      </c>
    </row>
    <row r="306" spans="1:4">
      <c r="A306" s="159">
        <v>179.5</v>
      </c>
      <c r="B306" s="163" t="s">
        <v>863</v>
      </c>
      <c r="C306" s="159">
        <v>179.5</v>
      </c>
      <c r="D306" s="163" t="s">
        <v>1659</v>
      </c>
    </row>
    <row r="307" spans="1:4">
      <c r="A307" s="159">
        <v>180</v>
      </c>
      <c r="B307" s="163" t="s">
        <v>864</v>
      </c>
      <c r="C307" s="159">
        <v>180</v>
      </c>
      <c r="D307" s="163" t="s">
        <v>1660</v>
      </c>
    </row>
    <row r="308" spans="1:4">
      <c r="A308" s="159">
        <v>180.5</v>
      </c>
      <c r="B308" s="163" t="s">
        <v>865</v>
      </c>
      <c r="C308" s="159">
        <v>180.5</v>
      </c>
      <c r="D308" s="163" t="s">
        <v>1661</v>
      </c>
    </row>
    <row r="309" spans="1:4">
      <c r="A309" s="159">
        <v>181</v>
      </c>
      <c r="B309" s="163" t="s">
        <v>866</v>
      </c>
      <c r="C309" s="159">
        <v>181</v>
      </c>
      <c r="D309" s="163" t="s">
        <v>1662</v>
      </c>
    </row>
    <row r="310" spans="1:4">
      <c r="A310" s="159">
        <v>181.5</v>
      </c>
      <c r="B310" s="163" t="s">
        <v>867</v>
      </c>
      <c r="C310" s="159">
        <v>181.5</v>
      </c>
      <c r="D310" s="163" t="s">
        <v>1663</v>
      </c>
    </row>
    <row r="311" spans="1:4">
      <c r="A311" s="159">
        <v>182</v>
      </c>
      <c r="B311" s="163" t="s">
        <v>868</v>
      </c>
      <c r="C311" s="159">
        <v>182</v>
      </c>
      <c r="D311" s="163" t="s">
        <v>1664</v>
      </c>
    </row>
    <row r="312" spans="1:4">
      <c r="A312" s="159">
        <v>182.5</v>
      </c>
      <c r="B312" s="163" t="s">
        <v>869</v>
      </c>
      <c r="C312" s="159">
        <v>182.5</v>
      </c>
      <c r="D312" s="163" t="s">
        <v>1665</v>
      </c>
    </row>
    <row r="313" spans="1:4">
      <c r="A313" s="159">
        <v>183</v>
      </c>
      <c r="B313" s="163" t="s">
        <v>870</v>
      </c>
      <c r="C313" s="159">
        <v>183</v>
      </c>
      <c r="D313" s="163" t="s">
        <v>1666</v>
      </c>
    </row>
    <row r="314" spans="1:4">
      <c r="A314" s="159">
        <v>183.5</v>
      </c>
      <c r="B314" s="163" t="s">
        <v>871</v>
      </c>
      <c r="C314" s="159">
        <v>183.5</v>
      </c>
      <c r="D314" s="163" t="s">
        <v>1667</v>
      </c>
    </row>
    <row r="315" spans="1:4">
      <c r="A315" s="159">
        <v>184</v>
      </c>
      <c r="B315" s="163" t="s">
        <v>872</v>
      </c>
      <c r="C315" s="159">
        <v>184</v>
      </c>
      <c r="D315" s="163" t="s">
        <v>1668</v>
      </c>
    </row>
    <row r="316" spans="1:4">
      <c r="A316" s="159">
        <v>184.5</v>
      </c>
      <c r="B316" s="163" t="s">
        <v>873</v>
      </c>
      <c r="C316" s="159">
        <v>184.5</v>
      </c>
      <c r="D316" s="163" t="s">
        <v>1669</v>
      </c>
    </row>
    <row r="317" spans="1:4">
      <c r="A317" s="159">
        <v>185</v>
      </c>
      <c r="B317" s="163" t="s">
        <v>874</v>
      </c>
      <c r="C317" s="159">
        <v>185</v>
      </c>
      <c r="D317" s="163" t="s">
        <v>1670</v>
      </c>
    </row>
    <row r="318" spans="1:4">
      <c r="A318" s="159">
        <v>185.5</v>
      </c>
      <c r="B318" s="163" t="s">
        <v>875</v>
      </c>
      <c r="C318" s="159">
        <v>185.5</v>
      </c>
      <c r="D318" s="163" t="s">
        <v>1671</v>
      </c>
    </row>
    <row r="319" spans="1:4">
      <c r="A319" s="159">
        <v>186</v>
      </c>
      <c r="B319" s="163" t="s">
        <v>876</v>
      </c>
      <c r="C319" s="159">
        <v>186</v>
      </c>
      <c r="D319" s="163" t="s">
        <v>1672</v>
      </c>
    </row>
    <row r="320" spans="1:4">
      <c r="A320" s="159">
        <v>186.5</v>
      </c>
      <c r="B320" s="163" t="s">
        <v>877</v>
      </c>
      <c r="C320" s="159">
        <v>186.5</v>
      </c>
      <c r="D320" s="163" t="s">
        <v>1673</v>
      </c>
    </row>
    <row r="321" spans="1:4">
      <c r="A321" s="159">
        <v>187</v>
      </c>
      <c r="B321" s="163" t="s">
        <v>878</v>
      </c>
      <c r="C321" s="159">
        <v>187</v>
      </c>
      <c r="D321" s="163" t="s">
        <v>1674</v>
      </c>
    </row>
    <row r="322" spans="1:4">
      <c r="A322" s="159">
        <v>187.5</v>
      </c>
      <c r="B322" s="163" t="s">
        <v>879</v>
      </c>
      <c r="C322" s="159">
        <v>187.5</v>
      </c>
      <c r="D322" s="163" t="s">
        <v>1675</v>
      </c>
    </row>
    <row r="323" spans="1:4">
      <c r="A323" s="159">
        <v>188</v>
      </c>
      <c r="B323" s="163" t="s">
        <v>880</v>
      </c>
      <c r="C323" s="159">
        <v>188</v>
      </c>
      <c r="D323" s="163" t="s">
        <v>1676</v>
      </c>
    </row>
    <row r="324" spans="1:4">
      <c r="A324" s="159">
        <v>188.5</v>
      </c>
      <c r="B324" s="163" t="s">
        <v>881</v>
      </c>
      <c r="C324" s="159">
        <v>188.5</v>
      </c>
      <c r="D324" s="163" t="s">
        <v>1677</v>
      </c>
    </row>
    <row r="325" spans="1:4">
      <c r="A325" s="159">
        <v>189</v>
      </c>
      <c r="B325" s="163" t="s">
        <v>882</v>
      </c>
      <c r="C325" s="159">
        <v>189</v>
      </c>
      <c r="D325" s="163" t="s">
        <v>1678</v>
      </c>
    </row>
    <row r="326" spans="1:4">
      <c r="A326" s="159">
        <v>189.5</v>
      </c>
      <c r="B326" s="163" t="s">
        <v>883</v>
      </c>
      <c r="C326" s="159">
        <v>189.5</v>
      </c>
      <c r="D326" s="163" t="s">
        <v>1679</v>
      </c>
    </row>
    <row r="327" spans="1:4">
      <c r="A327" s="159">
        <v>190</v>
      </c>
      <c r="B327" s="163" t="s">
        <v>884</v>
      </c>
      <c r="C327" s="159">
        <v>190</v>
      </c>
      <c r="D327" s="163" t="s">
        <v>1680</v>
      </c>
    </row>
    <row r="328" spans="1:4">
      <c r="A328" s="159">
        <v>190.5</v>
      </c>
      <c r="B328" s="163" t="s">
        <v>885</v>
      </c>
      <c r="C328" s="159">
        <v>190.5</v>
      </c>
      <c r="D328" s="163" t="s">
        <v>1681</v>
      </c>
    </row>
    <row r="329" spans="1:4">
      <c r="A329" s="159">
        <v>191</v>
      </c>
      <c r="B329" s="163" t="s">
        <v>886</v>
      </c>
      <c r="C329" s="159">
        <v>191</v>
      </c>
      <c r="D329" s="163" t="s">
        <v>1682</v>
      </c>
    </row>
    <row r="330" spans="1:4">
      <c r="A330" s="159">
        <v>191.5</v>
      </c>
      <c r="B330" s="163" t="s">
        <v>887</v>
      </c>
      <c r="C330" s="159">
        <v>191.5</v>
      </c>
      <c r="D330" s="163" t="s">
        <v>1683</v>
      </c>
    </row>
    <row r="331" spans="1:4">
      <c r="A331" s="159">
        <v>192</v>
      </c>
      <c r="B331" s="163" t="s">
        <v>888</v>
      </c>
      <c r="C331" s="159">
        <v>192</v>
      </c>
      <c r="D331" s="163" t="s">
        <v>1684</v>
      </c>
    </row>
    <row r="332" spans="1:4">
      <c r="A332" s="159">
        <v>192.5</v>
      </c>
      <c r="B332" s="163" t="s">
        <v>889</v>
      </c>
      <c r="C332" s="159">
        <v>192.5</v>
      </c>
      <c r="D332" s="163" t="s">
        <v>1685</v>
      </c>
    </row>
    <row r="333" spans="1:4">
      <c r="A333" s="159">
        <v>193</v>
      </c>
      <c r="B333" s="163" t="s">
        <v>890</v>
      </c>
      <c r="C333" s="159">
        <v>193</v>
      </c>
      <c r="D333" s="163" t="s">
        <v>1686</v>
      </c>
    </row>
    <row r="334" spans="1:4">
      <c r="A334" s="159">
        <v>193.5</v>
      </c>
      <c r="B334" s="163" t="s">
        <v>891</v>
      </c>
      <c r="C334" s="159">
        <v>193.5</v>
      </c>
      <c r="D334" s="163" t="s">
        <v>1687</v>
      </c>
    </row>
    <row r="335" spans="1:4">
      <c r="A335" s="159">
        <v>194</v>
      </c>
      <c r="B335" s="163" t="s">
        <v>892</v>
      </c>
      <c r="C335" s="159">
        <v>194</v>
      </c>
      <c r="D335" s="163" t="s">
        <v>1688</v>
      </c>
    </row>
    <row r="336" spans="1:4">
      <c r="A336" s="159">
        <v>194.5</v>
      </c>
      <c r="B336" s="163" t="s">
        <v>893</v>
      </c>
      <c r="C336" s="159">
        <v>194.5</v>
      </c>
      <c r="D336" s="163" t="s">
        <v>1689</v>
      </c>
    </row>
    <row r="337" spans="1:4">
      <c r="A337" s="159">
        <v>195</v>
      </c>
      <c r="B337" s="163" t="s">
        <v>894</v>
      </c>
      <c r="C337" s="159">
        <v>195</v>
      </c>
      <c r="D337" s="163" t="s">
        <v>1690</v>
      </c>
    </row>
    <row r="338" spans="1:4">
      <c r="A338" s="159">
        <v>195.5</v>
      </c>
      <c r="B338" s="163" t="s">
        <v>895</v>
      </c>
      <c r="C338" s="159">
        <v>195.5</v>
      </c>
      <c r="D338" s="163" t="s">
        <v>1691</v>
      </c>
    </row>
    <row r="339" spans="1:4">
      <c r="A339" s="159">
        <v>196</v>
      </c>
      <c r="B339" s="163" t="s">
        <v>896</v>
      </c>
      <c r="C339" s="159">
        <v>196</v>
      </c>
      <c r="D339" s="163" t="s">
        <v>1692</v>
      </c>
    </row>
    <row r="340" spans="1:4">
      <c r="A340" s="159">
        <v>196.5</v>
      </c>
      <c r="B340" s="163" t="s">
        <v>897</v>
      </c>
      <c r="C340" s="159">
        <v>196.5</v>
      </c>
      <c r="D340" s="163" t="s">
        <v>1693</v>
      </c>
    </row>
    <row r="341" spans="1:4">
      <c r="A341" s="159">
        <v>197</v>
      </c>
      <c r="B341" s="163" t="s">
        <v>898</v>
      </c>
      <c r="C341" s="159">
        <v>197</v>
      </c>
      <c r="D341" s="163" t="s">
        <v>1694</v>
      </c>
    </row>
    <row r="342" spans="1:4">
      <c r="A342" s="159">
        <v>197.5</v>
      </c>
      <c r="B342" s="163" t="s">
        <v>899</v>
      </c>
      <c r="C342" s="159">
        <v>197.5</v>
      </c>
      <c r="D342" s="163" t="s">
        <v>1695</v>
      </c>
    </row>
    <row r="343" spans="1:4">
      <c r="A343" s="159">
        <v>198</v>
      </c>
      <c r="B343" s="163" t="s">
        <v>900</v>
      </c>
      <c r="C343" s="159">
        <v>198</v>
      </c>
      <c r="D343" s="163" t="s">
        <v>1696</v>
      </c>
    </row>
    <row r="344" spans="1:4">
      <c r="A344" s="159">
        <v>198.5</v>
      </c>
      <c r="B344" s="163" t="s">
        <v>901</v>
      </c>
      <c r="C344" s="159">
        <v>198.5</v>
      </c>
      <c r="D344" s="163" t="s">
        <v>1697</v>
      </c>
    </row>
    <row r="345" spans="1:4">
      <c r="A345" s="159">
        <v>199</v>
      </c>
      <c r="B345" s="163" t="s">
        <v>902</v>
      </c>
      <c r="C345" s="159">
        <v>199</v>
      </c>
      <c r="D345" s="163" t="s">
        <v>1698</v>
      </c>
    </row>
    <row r="346" spans="1:4">
      <c r="A346" s="159">
        <v>199.5</v>
      </c>
      <c r="B346" s="163" t="s">
        <v>903</v>
      </c>
      <c r="C346" s="159">
        <v>199.5</v>
      </c>
      <c r="D346" s="163" t="s">
        <v>1699</v>
      </c>
    </row>
    <row r="347" spans="1:4">
      <c r="A347" s="159">
        <v>200</v>
      </c>
      <c r="B347" s="163" t="s">
        <v>904</v>
      </c>
      <c r="C347" s="159">
        <v>200</v>
      </c>
      <c r="D347" s="163" t="s">
        <v>1700</v>
      </c>
    </row>
    <row r="348" spans="1:4">
      <c r="A348" s="159">
        <v>200.5</v>
      </c>
      <c r="B348" s="163" t="s">
        <v>905</v>
      </c>
      <c r="C348" s="159">
        <v>200.5</v>
      </c>
      <c r="D348" s="163" t="s">
        <v>1701</v>
      </c>
    </row>
    <row r="349" spans="1:4">
      <c r="A349" s="159">
        <v>201</v>
      </c>
      <c r="B349" s="163" t="s">
        <v>906</v>
      </c>
      <c r="C349" s="159">
        <v>201</v>
      </c>
      <c r="D349" s="163" t="s">
        <v>1702</v>
      </c>
    </row>
    <row r="350" spans="1:4">
      <c r="A350" s="159">
        <v>201.5</v>
      </c>
      <c r="B350" s="163" t="s">
        <v>907</v>
      </c>
      <c r="C350" s="159">
        <v>201.5</v>
      </c>
      <c r="D350" s="163" t="s">
        <v>1703</v>
      </c>
    </row>
    <row r="351" spans="1:4">
      <c r="A351" s="159">
        <v>202</v>
      </c>
      <c r="B351" s="163" t="s">
        <v>908</v>
      </c>
      <c r="C351" s="159">
        <v>202</v>
      </c>
      <c r="D351" s="163" t="s">
        <v>1704</v>
      </c>
    </row>
    <row r="352" spans="1:4">
      <c r="A352" s="159">
        <v>202.5</v>
      </c>
      <c r="B352" s="163" t="s">
        <v>909</v>
      </c>
      <c r="C352" s="159">
        <v>202.5</v>
      </c>
      <c r="D352" s="163" t="s">
        <v>1705</v>
      </c>
    </row>
    <row r="353" spans="1:4">
      <c r="A353" s="159">
        <v>203</v>
      </c>
      <c r="B353" s="163" t="s">
        <v>910</v>
      </c>
      <c r="C353" s="159">
        <v>203</v>
      </c>
      <c r="D353" s="163" t="s">
        <v>1706</v>
      </c>
    </row>
    <row r="354" spans="1:4">
      <c r="A354" s="159">
        <v>203.5</v>
      </c>
      <c r="B354" s="163" t="s">
        <v>911</v>
      </c>
      <c r="C354" s="159">
        <v>203.5</v>
      </c>
      <c r="D354" s="163" t="s">
        <v>1707</v>
      </c>
    </row>
    <row r="355" spans="1:4">
      <c r="A355" s="159">
        <v>204</v>
      </c>
      <c r="B355" s="163" t="s">
        <v>912</v>
      </c>
      <c r="C355" s="159">
        <v>204</v>
      </c>
      <c r="D355" s="163" t="s">
        <v>1708</v>
      </c>
    </row>
    <row r="356" spans="1:4">
      <c r="A356" s="159">
        <v>204.5</v>
      </c>
      <c r="B356" s="163" t="s">
        <v>913</v>
      </c>
      <c r="C356" s="159">
        <v>204.5</v>
      </c>
      <c r="D356" s="163" t="s">
        <v>1709</v>
      </c>
    </row>
    <row r="357" spans="1:4">
      <c r="A357" s="159">
        <v>205</v>
      </c>
      <c r="B357" s="163" t="s">
        <v>560</v>
      </c>
      <c r="C357" s="159">
        <v>205</v>
      </c>
      <c r="D357" s="163" t="s">
        <v>1710</v>
      </c>
    </row>
    <row r="358" spans="1:4">
      <c r="A358" s="159">
        <v>205.5</v>
      </c>
      <c r="B358" s="163" t="s">
        <v>561</v>
      </c>
      <c r="C358" s="159">
        <v>205.5</v>
      </c>
      <c r="D358" s="163" t="s">
        <v>1711</v>
      </c>
    </row>
    <row r="359" spans="1:4">
      <c r="A359" s="159">
        <v>206</v>
      </c>
      <c r="B359" s="163" t="s">
        <v>562</v>
      </c>
      <c r="C359" s="159">
        <v>206</v>
      </c>
      <c r="D359" s="163" t="s">
        <v>1712</v>
      </c>
    </row>
    <row r="360" spans="1:4">
      <c r="A360" s="159">
        <v>206.5</v>
      </c>
      <c r="B360" s="163" t="s">
        <v>563</v>
      </c>
      <c r="C360" s="159">
        <v>206.5</v>
      </c>
      <c r="D360" s="163" t="s">
        <v>1713</v>
      </c>
    </row>
    <row r="361" spans="1:4">
      <c r="A361" s="159">
        <v>207</v>
      </c>
      <c r="B361" s="163" t="s">
        <v>564</v>
      </c>
      <c r="C361" s="159">
        <v>207</v>
      </c>
      <c r="D361" s="163" t="s">
        <v>1714</v>
      </c>
    </row>
    <row r="362" spans="1:4">
      <c r="A362" s="159">
        <v>207.5</v>
      </c>
      <c r="B362" s="163" t="s">
        <v>565</v>
      </c>
      <c r="C362" s="159">
        <v>207.5</v>
      </c>
      <c r="D362" s="163" t="s">
        <v>1715</v>
      </c>
    </row>
    <row r="363" spans="1:4">
      <c r="A363" s="159">
        <v>208</v>
      </c>
      <c r="B363" s="163" t="s">
        <v>566</v>
      </c>
      <c r="C363" s="159">
        <v>208</v>
      </c>
      <c r="D363" s="163" t="s">
        <v>1716</v>
      </c>
    </row>
    <row r="364" spans="1:4">
      <c r="A364" s="159">
        <v>208.5</v>
      </c>
      <c r="B364" s="163" t="s">
        <v>567</v>
      </c>
      <c r="C364" s="159">
        <v>208.5</v>
      </c>
      <c r="D364" s="163" t="s">
        <v>1717</v>
      </c>
    </row>
    <row r="365" spans="1:4">
      <c r="A365" s="159">
        <v>209</v>
      </c>
      <c r="B365" s="163" t="s">
        <v>568</v>
      </c>
      <c r="C365" s="159">
        <v>209</v>
      </c>
      <c r="D365" s="163" t="s">
        <v>1718</v>
      </c>
    </row>
    <row r="366" spans="1:4">
      <c r="A366" s="159">
        <v>209.5</v>
      </c>
      <c r="B366" s="163" t="s">
        <v>569</v>
      </c>
      <c r="C366" s="159">
        <v>209.5</v>
      </c>
      <c r="D366" s="163" t="s">
        <v>1719</v>
      </c>
    </row>
    <row r="367" spans="1:4">
      <c r="A367" s="159">
        <v>210</v>
      </c>
      <c r="B367" s="163" t="s">
        <v>570</v>
      </c>
      <c r="C367" s="159">
        <v>210</v>
      </c>
      <c r="D367" s="163" t="s">
        <v>1720</v>
      </c>
    </row>
    <row r="368" spans="1:4">
      <c r="A368" s="159">
        <v>210.5</v>
      </c>
      <c r="B368" s="163" t="s">
        <v>571</v>
      </c>
      <c r="C368" s="159">
        <v>210.5</v>
      </c>
      <c r="D368" s="163" t="s">
        <v>1721</v>
      </c>
    </row>
    <row r="369" spans="1:4">
      <c r="A369" s="159">
        <v>211</v>
      </c>
      <c r="B369" s="163" t="s">
        <v>572</v>
      </c>
      <c r="C369" s="159">
        <v>211</v>
      </c>
      <c r="D369" s="163" t="s">
        <v>1722</v>
      </c>
    </row>
    <row r="370" spans="1:4">
      <c r="A370" s="159">
        <v>211.5</v>
      </c>
      <c r="B370" s="163" t="s">
        <v>573</v>
      </c>
      <c r="C370" s="159">
        <v>211.5</v>
      </c>
      <c r="D370" s="163" t="s">
        <v>1723</v>
      </c>
    </row>
    <row r="371" spans="1:4">
      <c r="A371" s="159">
        <v>212</v>
      </c>
      <c r="B371" s="163" t="s">
        <v>574</v>
      </c>
      <c r="C371" s="159">
        <v>212</v>
      </c>
      <c r="D371" s="163" t="s">
        <v>1724</v>
      </c>
    </row>
    <row r="372" spans="1:4">
      <c r="A372" s="159">
        <v>212.5</v>
      </c>
      <c r="B372" s="163" t="s">
        <v>575</v>
      </c>
      <c r="C372" s="159">
        <v>212.5</v>
      </c>
      <c r="D372" s="163" t="s">
        <v>1725</v>
      </c>
    </row>
    <row r="373" spans="1:4">
      <c r="A373" s="159">
        <v>213</v>
      </c>
      <c r="B373" s="163" t="s">
        <v>576</v>
      </c>
      <c r="C373" s="159">
        <v>213</v>
      </c>
      <c r="D373" s="163" t="s">
        <v>1726</v>
      </c>
    </row>
    <row r="374" spans="1:4">
      <c r="A374" s="159">
        <v>213.5</v>
      </c>
      <c r="B374" s="163" t="s">
        <v>577</v>
      </c>
      <c r="C374" s="159">
        <v>213.5</v>
      </c>
      <c r="D374" s="163" t="s">
        <v>1727</v>
      </c>
    </row>
    <row r="375" spans="1:4">
      <c r="A375" s="159">
        <v>214</v>
      </c>
      <c r="B375" s="163" t="s">
        <v>578</v>
      </c>
      <c r="C375" s="159">
        <v>214</v>
      </c>
      <c r="D375" s="163" t="s">
        <v>1728</v>
      </c>
    </row>
    <row r="376" spans="1:4">
      <c r="A376" s="159">
        <v>214.5</v>
      </c>
      <c r="B376" s="163" t="s">
        <v>579</v>
      </c>
      <c r="C376" s="159">
        <v>214.5</v>
      </c>
      <c r="D376" s="163" t="s">
        <v>1729</v>
      </c>
    </row>
    <row r="377" spans="1:4">
      <c r="A377" s="159">
        <v>215</v>
      </c>
      <c r="B377" s="163" t="s">
        <v>914</v>
      </c>
      <c r="C377" s="159">
        <v>215</v>
      </c>
      <c r="D377" s="163" t="s">
        <v>1730</v>
      </c>
    </row>
    <row r="378" spans="1:4">
      <c r="A378" s="159">
        <v>215.5</v>
      </c>
      <c r="B378" s="163" t="s">
        <v>915</v>
      </c>
      <c r="C378" s="159">
        <v>215.5</v>
      </c>
      <c r="D378" s="163" t="s">
        <v>1731</v>
      </c>
    </row>
    <row r="379" spans="1:4">
      <c r="A379" s="159">
        <v>216</v>
      </c>
      <c r="B379" s="163" t="s">
        <v>916</v>
      </c>
      <c r="C379" s="159">
        <v>216</v>
      </c>
      <c r="D379" s="163" t="s">
        <v>1732</v>
      </c>
    </row>
    <row r="380" spans="1:4">
      <c r="A380" s="159">
        <v>216.5</v>
      </c>
      <c r="B380" s="163" t="s">
        <v>917</v>
      </c>
      <c r="C380" s="159">
        <v>216.5</v>
      </c>
      <c r="D380" s="163" t="s">
        <v>1733</v>
      </c>
    </row>
    <row r="381" spans="1:4">
      <c r="A381" s="159">
        <v>217</v>
      </c>
      <c r="B381" s="163" t="s">
        <v>918</v>
      </c>
      <c r="C381" s="159">
        <v>217</v>
      </c>
      <c r="D381" s="163" t="s">
        <v>1734</v>
      </c>
    </row>
    <row r="382" spans="1:4">
      <c r="A382" s="159">
        <v>217.5</v>
      </c>
      <c r="B382" s="163" t="s">
        <v>919</v>
      </c>
      <c r="C382" s="159">
        <v>217.5</v>
      </c>
      <c r="D382" s="163" t="s">
        <v>1735</v>
      </c>
    </row>
    <row r="383" spans="1:4">
      <c r="A383" s="159">
        <v>218</v>
      </c>
      <c r="B383" s="163" t="s">
        <v>920</v>
      </c>
      <c r="C383" s="159">
        <v>218</v>
      </c>
      <c r="D383" s="163" t="s">
        <v>1736</v>
      </c>
    </row>
    <row r="384" spans="1:4">
      <c r="A384" s="159">
        <v>218.5</v>
      </c>
      <c r="B384" s="163" t="s">
        <v>921</v>
      </c>
      <c r="C384" s="159">
        <v>218.5</v>
      </c>
      <c r="D384" s="163" t="s">
        <v>1737</v>
      </c>
    </row>
    <row r="385" spans="1:4">
      <c r="A385" s="159">
        <v>219</v>
      </c>
      <c r="B385" s="163" t="s">
        <v>922</v>
      </c>
      <c r="C385" s="159">
        <v>219</v>
      </c>
      <c r="D385" s="163" t="s">
        <v>1738</v>
      </c>
    </row>
    <row r="386" spans="1:4">
      <c r="A386" s="159">
        <v>219.5</v>
      </c>
      <c r="B386" s="163" t="s">
        <v>923</v>
      </c>
      <c r="C386" s="159">
        <v>219.5</v>
      </c>
      <c r="D386" s="163" t="s">
        <v>1739</v>
      </c>
    </row>
    <row r="387" spans="1:4">
      <c r="A387" s="159">
        <v>220</v>
      </c>
      <c r="B387" s="163" t="s">
        <v>924</v>
      </c>
      <c r="C387" s="159">
        <v>220</v>
      </c>
      <c r="D387" s="163" t="s">
        <v>1740</v>
      </c>
    </row>
    <row r="388" spans="1:4">
      <c r="A388" s="159">
        <v>220.5</v>
      </c>
      <c r="B388" s="163" t="s">
        <v>925</v>
      </c>
      <c r="C388" s="159">
        <v>220.5</v>
      </c>
      <c r="D388" s="163" t="s">
        <v>1741</v>
      </c>
    </row>
    <row r="389" spans="1:4">
      <c r="A389" s="159">
        <v>221</v>
      </c>
      <c r="B389" s="163" t="s">
        <v>926</v>
      </c>
      <c r="C389" s="159">
        <v>221</v>
      </c>
      <c r="D389" s="163" t="s">
        <v>1742</v>
      </c>
    </row>
    <row r="390" spans="1:4">
      <c r="A390" s="159">
        <v>221.5</v>
      </c>
      <c r="B390" s="163" t="s">
        <v>927</v>
      </c>
      <c r="C390" s="159">
        <v>221.5</v>
      </c>
      <c r="D390" s="163" t="s">
        <v>1743</v>
      </c>
    </row>
    <row r="391" spans="1:4">
      <c r="A391" s="159">
        <v>222</v>
      </c>
      <c r="B391" s="163" t="s">
        <v>928</v>
      </c>
      <c r="C391" s="159">
        <v>222</v>
      </c>
      <c r="D391" s="163" t="s">
        <v>1744</v>
      </c>
    </row>
    <row r="392" spans="1:4">
      <c r="A392" s="159">
        <v>222.5</v>
      </c>
      <c r="B392" s="163" t="s">
        <v>929</v>
      </c>
      <c r="C392" s="159">
        <v>222.5</v>
      </c>
      <c r="D392" s="163" t="s">
        <v>1745</v>
      </c>
    </row>
    <row r="393" spans="1:4">
      <c r="A393" s="159">
        <v>223</v>
      </c>
      <c r="B393" s="163" t="s">
        <v>930</v>
      </c>
      <c r="C393" s="159">
        <v>223</v>
      </c>
      <c r="D393" s="163" t="s">
        <v>1746</v>
      </c>
    </row>
    <row r="394" spans="1:4">
      <c r="A394" s="159">
        <v>223.5</v>
      </c>
      <c r="B394" s="163" t="s">
        <v>931</v>
      </c>
      <c r="C394" s="159">
        <v>223.5</v>
      </c>
      <c r="D394" s="163" t="s">
        <v>1747</v>
      </c>
    </row>
    <row r="395" spans="1:4">
      <c r="A395" s="159">
        <v>224</v>
      </c>
      <c r="B395" s="163" t="s">
        <v>932</v>
      </c>
      <c r="C395" s="159">
        <v>224</v>
      </c>
      <c r="D395" s="163" t="s">
        <v>1748</v>
      </c>
    </row>
    <row r="396" spans="1:4">
      <c r="A396" s="159">
        <v>224.5</v>
      </c>
      <c r="B396" s="163" t="s">
        <v>933</v>
      </c>
      <c r="C396" s="159">
        <v>224.5</v>
      </c>
      <c r="D396" s="163" t="s">
        <v>1749</v>
      </c>
    </row>
    <row r="397" spans="1:4">
      <c r="A397" s="159">
        <v>225</v>
      </c>
      <c r="B397" s="163" t="s">
        <v>934</v>
      </c>
      <c r="C397" s="159">
        <v>225</v>
      </c>
      <c r="D397" s="163" t="s">
        <v>1750</v>
      </c>
    </row>
    <row r="398" spans="1:4">
      <c r="A398" s="159">
        <v>225.5</v>
      </c>
      <c r="B398" s="163" t="s">
        <v>935</v>
      </c>
      <c r="C398" s="159">
        <v>225.5</v>
      </c>
      <c r="D398" s="163" t="s">
        <v>1751</v>
      </c>
    </row>
    <row r="399" spans="1:4">
      <c r="A399" s="159">
        <v>226</v>
      </c>
      <c r="B399" s="163" t="s">
        <v>936</v>
      </c>
      <c r="C399" s="159">
        <v>226</v>
      </c>
      <c r="D399" s="163" t="s">
        <v>1752</v>
      </c>
    </row>
    <row r="400" spans="1:4">
      <c r="A400" s="159">
        <v>226.5</v>
      </c>
      <c r="B400" s="163" t="s">
        <v>937</v>
      </c>
      <c r="C400" s="159">
        <v>226.5</v>
      </c>
      <c r="D400" s="163" t="s">
        <v>1753</v>
      </c>
    </row>
    <row r="401" spans="1:4">
      <c r="A401" s="159">
        <v>227</v>
      </c>
      <c r="B401" s="163" t="s">
        <v>938</v>
      </c>
      <c r="C401" s="159">
        <v>227</v>
      </c>
      <c r="D401" s="163" t="s">
        <v>1754</v>
      </c>
    </row>
    <row r="402" spans="1:4">
      <c r="A402" s="159">
        <v>227.5</v>
      </c>
      <c r="B402" s="163" t="s">
        <v>939</v>
      </c>
      <c r="C402" s="159">
        <v>227.5</v>
      </c>
      <c r="D402" s="163" t="s">
        <v>1755</v>
      </c>
    </row>
    <row r="403" spans="1:4">
      <c r="A403" s="159">
        <v>228</v>
      </c>
      <c r="B403" s="163" t="s">
        <v>940</v>
      </c>
      <c r="C403" s="159">
        <v>228</v>
      </c>
      <c r="D403" s="163" t="s">
        <v>1756</v>
      </c>
    </row>
    <row r="404" spans="1:4">
      <c r="A404" s="159">
        <v>228.5</v>
      </c>
      <c r="B404" s="163" t="s">
        <v>941</v>
      </c>
      <c r="C404" s="159">
        <v>228.5</v>
      </c>
      <c r="D404" s="163" t="s">
        <v>1757</v>
      </c>
    </row>
    <row r="405" spans="1:4">
      <c r="A405" s="159">
        <v>229</v>
      </c>
      <c r="B405" s="163" t="s">
        <v>942</v>
      </c>
      <c r="C405" s="159">
        <v>229</v>
      </c>
      <c r="D405" s="163" t="s">
        <v>1758</v>
      </c>
    </row>
    <row r="406" spans="1:4">
      <c r="A406" s="159">
        <v>229.5</v>
      </c>
      <c r="B406" s="163" t="s">
        <v>943</v>
      </c>
      <c r="C406" s="159">
        <v>229.5</v>
      </c>
      <c r="D406" s="163" t="s">
        <v>1759</v>
      </c>
    </row>
    <row r="407" spans="1:4">
      <c r="A407" s="159">
        <v>230</v>
      </c>
      <c r="B407" s="163" t="s">
        <v>944</v>
      </c>
      <c r="C407" s="159">
        <v>230</v>
      </c>
      <c r="D407" s="163" t="s">
        <v>1760</v>
      </c>
    </row>
    <row r="408" spans="1:4">
      <c r="A408" s="159">
        <v>230.5</v>
      </c>
      <c r="B408" s="163" t="s">
        <v>945</v>
      </c>
      <c r="C408" s="159">
        <v>230.5</v>
      </c>
      <c r="D408" s="163" t="s">
        <v>1761</v>
      </c>
    </row>
    <row r="409" spans="1:4">
      <c r="A409" s="159">
        <v>231</v>
      </c>
      <c r="B409" s="163" t="s">
        <v>946</v>
      </c>
      <c r="C409" s="159">
        <v>231</v>
      </c>
      <c r="D409" s="163" t="s">
        <v>1762</v>
      </c>
    </row>
    <row r="410" spans="1:4">
      <c r="A410" s="159">
        <v>231.5</v>
      </c>
      <c r="B410" s="163" t="s">
        <v>947</v>
      </c>
      <c r="C410" s="159">
        <v>231.5</v>
      </c>
      <c r="D410" s="163" t="s">
        <v>1763</v>
      </c>
    </row>
    <row r="411" spans="1:4">
      <c r="A411" s="159">
        <v>232</v>
      </c>
      <c r="B411" s="163" t="s">
        <v>948</v>
      </c>
      <c r="C411" s="159">
        <v>232</v>
      </c>
      <c r="D411" s="163" t="s">
        <v>1764</v>
      </c>
    </row>
    <row r="412" spans="1:4">
      <c r="A412" s="159">
        <v>232.5</v>
      </c>
      <c r="B412" s="163" t="s">
        <v>949</v>
      </c>
      <c r="C412" s="159">
        <v>232.5</v>
      </c>
      <c r="D412" s="163" t="s">
        <v>1765</v>
      </c>
    </row>
    <row r="413" spans="1:4">
      <c r="A413" s="159">
        <v>233</v>
      </c>
      <c r="B413" s="163" t="s">
        <v>950</v>
      </c>
      <c r="C413" s="159">
        <v>233</v>
      </c>
      <c r="D413" s="163" t="s">
        <v>1766</v>
      </c>
    </row>
    <row r="414" spans="1:4">
      <c r="A414" s="159">
        <v>233.5</v>
      </c>
      <c r="B414" s="163" t="s">
        <v>951</v>
      </c>
      <c r="C414" s="159">
        <v>233.5</v>
      </c>
      <c r="D414" s="163" t="s">
        <v>1767</v>
      </c>
    </row>
    <row r="415" spans="1:4">
      <c r="A415" s="159">
        <v>234</v>
      </c>
      <c r="B415" s="163" t="s">
        <v>952</v>
      </c>
      <c r="C415" s="159">
        <v>234</v>
      </c>
      <c r="D415" s="163" t="s">
        <v>1768</v>
      </c>
    </row>
    <row r="416" spans="1:4">
      <c r="A416" s="159">
        <v>234.5</v>
      </c>
      <c r="B416" s="163" t="s">
        <v>953</v>
      </c>
      <c r="C416" s="159">
        <v>234.5</v>
      </c>
      <c r="D416" s="163" t="s">
        <v>1769</v>
      </c>
    </row>
    <row r="417" spans="1:4">
      <c r="A417" s="159">
        <v>235</v>
      </c>
      <c r="B417" s="163" t="s">
        <v>954</v>
      </c>
      <c r="C417" s="159">
        <v>235</v>
      </c>
      <c r="D417" s="163" t="s">
        <v>1770</v>
      </c>
    </row>
    <row r="418" spans="1:4">
      <c r="A418" s="159">
        <v>235.5</v>
      </c>
      <c r="B418" s="163" t="s">
        <v>955</v>
      </c>
      <c r="C418" s="159">
        <v>235.5</v>
      </c>
      <c r="D418" s="163" t="s">
        <v>1771</v>
      </c>
    </row>
    <row r="419" spans="1:4">
      <c r="A419" s="159">
        <v>236</v>
      </c>
      <c r="B419" s="163" t="s">
        <v>956</v>
      </c>
      <c r="C419" s="159">
        <v>236</v>
      </c>
      <c r="D419" s="163" t="s">
        <v>1772</v>
      </c>
    </row>
    <row r="420" spans="1:4">
      <c r="A420" s="159">
        <v>236.5</v>
      </c>
      <c r="B420" s="163" t="s">
        <v>957</v>
      </c>
      <c r="C420" s="159">
        <v>236.5</v>
      </c>
      <c r="D420" s="163" t="s">
        <v>1773</v>
      </c>
    </row>
    <row r="421" spans="1:4">
      <c r="A421" s="159">
        <v>237</v>
      </c>
      <c r="B421" s="163" t="s">
        <v>958</v>
      </c>
      <c r="C421" s="159">
        <v>237</v>
      </c>
      <c r="D421" s="163" t="s">
        <v>1774</v>
      </c>
    </row>
    <row r="422" spans="1:4">
      <c r="A422" s="159">
        <v>237.5</v>
      </c>
      <c r="B422" s="163" t="s">
        <v>959</v>
      </c>
      <c r="C422" s="159">
        <v>237.5</v>
      </c>
      <c r="D422" s="163" t="s">
        <v>1775</v>
      </c>
    </row>
    <row r="423" spans="1:4">
      <c r="A423" s="159">
        <v>238</v>
      </c>
      <c r="B423" s="163" t="s">
        <v>960</v>
      </c>
      <c r="C423" s="159">
        <v>238</v>
      </c>
      <c r="D423" s="163" t="s">
        <v>1776</v>
      </c>
    </row>
    <row r="424" spans="1:4">
      <c r="A424" s="159">
        <v>238.5</v>
      </c>
      <c r="B424" s="163" t="s">
        <v>961</v>
      </c>
      <c r="C424" s="159">
        <v>238.5</v>
      </c>
      <c r="D424" s="163" t="s">
        <v>1777</v>
      </c>
    </row>
    <row r="425" spans="1:4">
      <c r="A425" s="159">
        <v>239</v>
      </c>
      <c r="B425" s="163" t="s">
        <v>962</v>
      </c>
      <c r="C425" s="159">
        <v>239</v>
      </c>
      <c r="D425" s="163" t="s">
        <v>1778</v>
      </c>
    </row>
    <row r="426" spans="1:4">
      <c r="A426" s="159">
        <v>239.5</v>
      </c>
      <c r="B426" s="163" t="s">
        <v>963</v>
      </c>
      <c r="C426" s="159">
        <v>239.5</v>
      </c>
      <c r="D426" s="163" t="s">
        <v>1779</v>
      </c>
    </row>
    <row r="427" spans="1:4">
      <c r="A427" s="159">
        <v>240</v>
      </c>
      <c r="B427" s="163" t="s">
        <v>964</v>
      </c>
      <c r="C427" s="159">
        <v>240</v>
      </c>
      <c r="D427" s="163" t="s">
        <v>1780</v>
      </c>
    </row>
    <row r="428" spans="1:4">
      <c r="A428" s="159">
        <v>240.5</v>
      </c>
      <c r="B428" s="163" t="s">
        <v>965</v>
      </c>
      <c r="C428" s="159">
        <v>240.5</v>
      </c>
      <c r="D428" s="163" t="s">
        <v>1781</v>
      </c>
    </row>
    <row r="429" spans="1:4">
      <c r="A429" s="159">
        <v>241</v>
      </c>
      <c r="B429" s="163" t="s">
        <v>966</v>
      </c>
      <c r="C429" s="159">
        <v>241</v>
      </c>
      <c r="D429" s="163" t="s">
        <v>1782</v>
      </c>
    </row>
    <row r="430" spans="1:4">
      <c r="A430" s="159">
        <v>241.5</v>
      </c>
      <c r="B430" s="163" t="s">
        <v>967</v>
      </c>
      <c r="C430" s="159">
        <v>241.5</v>
      </c>
      <c r="D430" s="163" t="s">
        <v>1783</v>
      </c>
    </row>
    <row r="431" spans="1:4">
      <c r="A431" s="159">
        <v>242</v>
      </c>
      <c r="B431" s="163" t="s">
        <v>968</v>
      </c>
      <c r="C431" s="159">
        <v>242</v>
      </c>
      <c r="D431" s="163" t="s">
        <v>1784</v>
      </c>
    </row>
    <row r="432" spans="1:4">
      <c r="A432" s="159">
        <v>242.5</v>
      </c>
      <c r="B432" s="163" t="s">
        <v>969</v>
      </c>
      <c r="C432" s="159">
        <v>242.5</v>
      </c>
      <c r="D432" s="163" t="s">
        <v>1785</v>
      </c>
    </row>
    <row r="433" spans="1:4">
      <c r="A433" s="159">
        <v>243</v>
      </c>
      <c r="B433" s="163" t="s">
        <v>970</v>
      </c>
      <c r="C433" s="159">
        <v>243</v>
      </c>
      <c r="D433" s="163" t="s">
        <v>1786</v>
      </c>
    </row>
    <row r="434" spans="1:4">
      <c r="A434" s="159">
        <v>243.5</v>
      </c>
      <c r="B434" s="163" t="s">
        <v>971</v>
      </c>
      <c r="C434" s="159">
        <v>243.5</v>
      </c>
      <c r="D434" s="163" t="s">
        <v>1787</v>
      </c>
    </row>
    <row r="435" spans="1:4">
      <c r="A435" s="159">
        <v>244</v>
      </c>
      <c r="B435" s="163" t="s">
        <v>972</v>
      </c>
      <c r="C435" s="159">
        <v>244</v>
      </c>
      <c r="D435" s="163" t="s">
        <v>1788</v>
      </c>
    </row>
    <row r="436" spans="1:4">
      <c r="A436" s="159">
        <v>244.5</v>
      </c>
      <c r="B436" s="163" t="s">
        <v>973</v>
      </c>
      <c r="C436" s="159">
        <v>244.5</v>
      </c>
      <c r="D436" s="163" t="s">
        <v>1789</v>
      </c>
    </row>
    <row r="437" spans="1:4">
      <c r="A437" s="159">
        <v>245</v>
      </c>
      <c r="B437" s="163" t="s">
        <v>974</v>
      </c>
      <c r="C437" s="159">
        <v>245</v>
      </c>
      <c r="D437" s="163" t="s">
        <v>1790</v>
      </c>
    </row>
    <row r="438" spans="1:4">
      <c r="A438" s="159">
        <v>245.5</v>
      </c>
      <c r="B438" s="163" t="s">
        <v>975</v>
      </c>
      <c r="C438" s="159">
        <v>245.5</v>
      </c>
      <c r="D438" s="163" t="s">
        <v>1791</v>
      </c>
    </row>
    <row r="439" spans="1:4">
      <c r="A439" s="159">
        <v>246</v>
      </c>
      <c r="B439" s="163" t="s">
        <v>976</v>
      </c>
      <c r="C439" s="159">
        <v>246</v>
      </c>
      <c r="D439" s="163" t="s">
        <v>1792</v>
      </c>
    </row>
    <row r="440" spans="1:4">
      <c r="A440" s="159">
        <v>246.5</v>
      </c>
      <c r="B440" s="163" t="s">
        <v>977</v>
      </c>
      <c r="C440" s="159">
        <v>246.5</v>
      </c>
      <c r="D440" s="163" t="s">
        <v>1793</v>
      </c>
    </row>
    <row r="441" spans="1:4">
      <c r="A441" s="159">
        <v>247</v>
      </c>
      <c r="B441" s="163" t="s">
        <v>978</v>
      </c>
      <c r="C441" s="159">
        <v>247</v>
      </c>
      <c r="D441" s="163" t="s">
        <v>1794</v>
      </c>
    </row>
    <row r="442" spans="1:4">
      <c r="A442" s="159">
        <v>247.5</v>
      </c>
      <c r="B442" s="163" t="s">
        <v>979</v>
      </c>
      <c r="C442" s="159">
        <v>247.5</v>
      </c>
      <c r="D442" s="163" t="s">
        <v>1795</v>
      </c>
    </row>
    <row r="443" spans="1:4">
      <c r="A443" s="159">
        <v>248</v>
      </c>
      <c r="B443" s="163" t="s">
        <v>980</v>
      </c>
      <c r="C443" s="159">
        <v>248</v>
      </c>
      <c r="D443" s="163" t="s">
        <v>1796</v>
      </c>
    </row>
    <row r="444" spans="1:4">
      <c r="A444" s="159">
        <v>248.5</v>
      </c>
      <c r="B444" s="163" t="s">
        <v>981</v>
      </c>
      <c r="C444" s="159">
        <v>248.5</v>
      </c>
      <c r="D444" s="163" t="s">
        <v>1797</v>
      </c>
    </row>
    <row r="445" spans="1:4">
      <c r="A445" s="159">
        <v>249</v>
      </c>
      <c r="B445" s="163" t="s">
        <v>982</v>
      </c>
      <c r="C445" s="159">
        <v>249</v>
      </c>
      <c r="D445" s="163" t="s">
        <v>1798</v>
      </c>
    </row>
    <row r="446" spans="1:4">
      <c r="A446" s="159">
        <v>249.5</v>
      </c>
      <c r="B446" s="163" t="s">
        <v>983</v>
      </c>
      <c r="C446" s="159">
        <v>249.5</v>
      </c>
      <c r="D446" s="163" t="s">
        <v>1799</v>
      </c>
    </row>
    <row r="447" spans="1:4">
      <c r="A447" s="159">
        <v>250</v>
      </c>
      <c r="B447" s="163" t="s">
        <v>984</v>
      </c>
      <c r="C447" s="159">
        <v>250</v>
      </c>
      <c r="D447" s="163" t="s">
        <v>1800</v>
      </c>
    </row>
    <row r="448" spans="1:4">
      <c r="A448" s="159">
        <v>250.5</v>
      </c>
      <c r="B448" s="163" t="s">
        <v>985</v>
      </c>
      <c r="C448" s="159">
        <v>250.5</v>
      </c>
      <c r="D448" s="163" t="s">
        <v>1801</v>
      </c>
    </row>
    <row r="449" spans="1:4">
      <c r="A449" s="159">
        <v>251</v>
      </c>
      <c r="B449" s="163" t="s">
        <v>986</v>
      </c>
      <c r="C449" s="159">
        <v>251</v>
      </c>
      <c r="D449" s="163" t="s">
        <v>1802</v>
      </c>
    </row>
    <row r="450" spans="1:4">
      <c r="A450" s="159">
        <v>251.5</v>
      </c>
      <c r="B450" s="163" t="s">
        <v>987</v>
      </c>
      <c r="C450" s="159">
        <v>251.5</v>
      </c>
      <c r="D450" s="163" t="s">
        <v>1803</v>
      </c>
    </row>
    <row r="451" spans="1:4">
      <c r="A451" s="159">
        <v>252</v>
      </c>
      <c r="B451" s="163" t="s">
        <v>988</v>
      </c>
      <c r="C451" s="159">
        <v>252</v>
      </c>
      <c r="D451" s="163" t="s">
        <v>1804</v>
      </c>
    </row>
    <row r="452" spans="1:4">
      <c r="A452" s="159">
        <v>252.5</v>
      </c>
      <c r="B452" s="163" t="s">
        <v>989</v>
      </c>
      <c r="C452" s="159">
        <v>252.5</v>
      </c>
      <c r="D452" s="163" t="s">
        <v>1805</v>
      </c>
    </row>
    <row r="453" spans="1:4">
      <c r="A453" s="159">
        <v>253</v>
      </c>
      <c r="B453" s="163" t="s">
        <v>990</v>
      </c>
      <c r="C453" s="159">
        <v>253</v>
      </c>
      <c r="D453" s="163" t="s">
        <v>1806</v>
      </c>
    </row>
    <row r="454" spans="1:4">
      <c r="A454" s="159">
        <v>253.5</v>
      </c>
      <c r="B454" s="163" t="s">
        <v>991</v>
      </c>
      <c r="C454" s="159">
        <v>253.5</v>
      </c>
      <c r="D454" s="163" t="s">
        <v>1807</v>
      </c>
    </row>
    <row r="455" spans="1:4">
      <c r="A455" s="159">
        <v>254</v>
      </c>
      <c r="B455" s="163" t="s">
        <v>992</v>
      </c>
      <c r="C455" s="159">
        <v>254</v>
      </c>
      <c r="D455" s="163" t="s">
        <v>1808</v>
      </c>
    </row>
    <row r="456" spans="1:4">
      <c r="A456" s="159">
        <v>254.5</v>
      </c>
      <c r="B456" s="163" t="s">
        <v>993</v>
      </c>
      <c r="C456" s="159">
        <v>254.5</v>
      </c>
      <c r="D456" s="163" t="s">
        <v>1809</v>
      </c>
    </row>
    <row r="457" spans="1:4">
      <c r="A457" s="159">
        <v>255</v>
      </c>
      <c r="B457" s="163" t="s">
        <v>580</v>
      </c>
      <c r="C457" s="159">
        <v>255</v>
      </c>
      <c r="D457" s="163" t="s">
        <v>1810</v>
      </c>
    </row>
    <row r="458" spans="1:4">
      <c r="A458" s="159">
        <v>255.5</v>
      </c>
      <c r="B458" s="163" t="s">
        <v>581</v>
      </c>
      <c r="C458" s="159">
        <v>255.5</v>
      </c>
      <c r="D458" s="163" t="s">
        <v>1811</v>
      </c>
    </row>
    <row r="459" spans="1:4">
      <c r="A459" s="159">
        <v>256</v>
      </c>
      <c r="B459" s="163" t="s">
        <v>582</v>
      </c>
      <c r="C459" s="159">
        <v>256</v>
      </c>
      <c r="D459" s="163" t="s">
        <v>1812</v>
      </c>
    </row>
    <row r="460" spans="1:4">
      <c r="A460" s="159">
        <v>256.5</v>
      </c>
      <c r="B460" s="163" t="s">
        <v>583</v>
      </c>
      <c r="C460" s="159">
        <v>256.5</v>
      </c>
      <c r="D460" s="163" t="s">
        <v>1813</v>
      </c>
    </row>
    <row r="461" spans="1:4">
      <c r="A461" s="159">
        <v>257</v>
      </c>
      <c r="B461" s="163" t="s">
        <v>584</v>
      </c>
      <c r="C461" s="159">
        <v>257</v>
      </c>
      <c r="D461" s="163" t="s">
        <v>1814</v>
      </c>
    </row>
    <row r="462" spans="1:4">
      <c r="A462" s="159">
        <v>257.5</v>
      </c>
      <c r="B462" s="163" t="s">
        <v>585</v>
      </c>
      <c r="C462" s="159">
        <v>257.5</v>
      </c>
      <c r="D462" s="163" t="s">
        <v>1815</v>
      </c>
    </row>
    <row r="463" spans="1:4">
      <c r="A463" s="159">
        <v>258</v>
      </c>
      <c r="B463" s="163" t="s">
        <v>586</v>
      </c>
      <c r="C463" s="159">
        <v>258</v>
      </c>
      <c r="D463" s="163" t="s">
        <v>1816</v>
      </c>
    </row>
    <row r="464" spans="1:4">
      <c r="A464" s="159">
        <v>258.5</v>
      </c>
      <c r="B464" s="163" t="s">
        <v>587</v>
      </c>
      <c r="C464" s="159">
        <v>258.5</v>
      </c>
      <c r="D464" s="163" t="s">
        <v>1817</v>
      </c>
    </row>
    <row r="465" spans="1:4">
      <c r="A465" s="159">
        <v>259</v>
      </c>
      <c r="B465" s="163" t="s">
        <v>588</v>
      </c>
      <c r="C465" s="159">
        <v>259</v>
      </c>
      <c r="D465" s="163" t="s">
        <v>1818</v>
      </c>
    </row>
    <row r="466" spans="1:4">
      <c r="A466" s="159">
        <v>259.5</v>
      </c>
      <c r="B466" s="163" t="s">
        <v>589</v>
      </c>
      <c r="C466" s="159">
        <v>259.5</v>
      </c>
      <c r="D466" s="163" t="s">
        <v>1819</v>
      </c>
    </row>
    <row r="467" spans="1:4">
      <c r="A467" s="159">
        <v>260</v>
      </c>
      <c r="B467" s="163" t="s">
        <v>590</v>
      </c>
      <c r="C467" s="159">
        <v>260</v>
      </c>
      <c r="D467" s="163" t="s">
        <v>1820</v>
      </c>
    </row>
    <row r="468" spans="1:4">
      <c r="A468" s="159">
        <v>260.5</v>
      </c>
      <c r="B468" s="163" t="s">
        <v>591</v>
      </c>
      <c r="C468" s="159">
        <v>260.5</v>
      </c>
      <c r="D468" s="163" t="s">
        <v>1821</v>
      </c>
    </row>
    <row r="469" spans="1:4">
      <c r="A469" s="159">
        <v>261</v>
      </c>
      <c r="B469" s="163" t="s">
        <v>592</v>
      </c>
      <c r="C469" s="159">
        <v>261</v>
      </c>
      <c r="D469" s="163" t="s">
        <v>1822</v>
      </c>
    </row>
    <row r="470" spans="1:4">
      <c r="A470" s="159">
        <v>261.5</v>
      </c>
      <c r="B470" s="163" t="s">
        <v>593</v>
      </c>
      <c r="C470" s="159">
        <v>261.5</v>
      </c>
      <c r="D470" s="163" t="s">
        <v>1823</v>
      </c>
    </row>
    <row r="471" spans="1:4">
      <c r="A471" s="159">
        <v>262</v>
      </c>
      <c r="B471" s="163" t="s">
        <v>594</v>
      </c>
      <c r="C471" s="159">
        <v>262</v>
      </c>
      <c r="D471" s="163" t="s">
        <v>1824</v>
      </c>
    </row>
    <row r="472" spans="1:4">
      <c r="A472" s="159">
        <v>262.5</v>
      </c>
      <c r="B472" s="163" t="s">
        <v>595</v>
      </c>
      <c r="C472" s="159">
        <v>262.5</v>
      </c>
      <c r="D472" s="163" t="s">
        <v>1825</v>
      </c>
    </row>
    <row r="473" spans="1:4">
      <c r="A473" s="159">
        <v>263</v>
      </c>
      <c r="B473" s="163" t="s">
        <v>596</v>
      </c>
      <c r="C473" s="159">
        <v>263</v>
      </c>
      <c r="D473" s="163" t="s">
        <v>1826</v>
      </c>
    </row>
    <row r="474" spans="1:4">
      <c r="A474" s="159">
        <v>263.5</v>
      </c>
      <c r="B474" s="163" t="s">
        <v>597</v>
      </c>
      <c r="C474" s="159">
        <v>263.5</v>
      </c>
      <c r="D474" s="163" t="s">
        <v>1827</v>
      </c>
    </row>
    <row r="475" spans="1:4">
      <c r="A475" s="159">
        <v>264</v>
      </c>
      <c r="B475" s="163" t="s">
        <v>598</v>
      </c>
      <c r="C475" s="159">
        <v>264</v>
      </c>
      <c r="D475" s="163" t="s">
        <v>1828</v>
      </c>
    </row>
    <row r="476" spans="1:4">
      <c r="A476" s="159">
        <v>264.5</v>
      </c>
      <c r="B476" s="163" t="s">
        <v>599</v>
      </c>
      <c r="C476" s="159">
        <v>264.5</v>
      </c>
      <c r="D476" s="163" t="s">
        <v>1829</v>
      </c>
    </row>
    <row r="477" spans="1:4">
      <c r="A477" s="159">
        <v>265</v>
      </c>
      <c r="B477" s="163" t="s">
        <v>994</v>
      </c>
      <c r="C477" s="159">
        <v>265</v>
      </c>
      <c r="D477" s="163" t="s">
        <v>1830</v>
      </c>
    </row>
    <row r="478" spans="1:4">
      <c r="A478" s="159">
        <v>265.5</v>
      </c>
      <c r="B478" s="163" t="s">
        <v>995</v>
      </c>
      <c r="C478" s="159">
        <v>265.5</v>
      </c>
      <c r="D478" s="163" t="s">
        <v>1831</v>
      </c>
    </row>
    <row r="479" spans="1:4">
      <c r="A479" s="159">
        <v>266</v>
      </c>
      <c r="B479" s="163" t="s">
        <v>996</v>
      </c>
      <c r="C479" s="159">
        <v>266</v>
      </c>
      <c r="D479" s="163" t="s">
        <v>1832</v>
      </c>
    </row>
    <row r="480" spans="1:4">
      <c r="A480" s="159">
        <v>266.5</v>
      </c>
      <c r="B480" s="163" t="s">
        <v>997</v>
      </c>
      <c r="C480" s="159">
        <v>266.5</v>
      </c>
      <c r="D480" s="163" t="s">
        <v>1833</v>
      </c>
    </row>
    <row r="481" spans="1:4">
      <c r="A481" s="159">
        <v>267</v>
      </c>
      <c r="B481" s="163" t="s">
        <v>998</v>
      </c>
      <c r="C481" s="159">
        <v>267</v>
      </c>
      <c r="D481" s="163" t="s">
        <v>1834</v>
      </c>
    </row>
    <row r="482" spans="1:4">
      <c r="A482" s="159">
        <v>267.5</v>
      </c>
      <c r="B482" s="163" t="s">
        <v>999</v>
      </c>
      <c r="C482" s="159">
        <v>267.5</v>
      </c>
      <c r="D482" s="163" t="s">
        <v>1835</v>
      </c>
    </row>
    <row r="483" spans="1:4">
      <c r="A483" s="159">
        <v>268</v>
      </c>
      <c r="B483" s="163" t="s">
        <v>1000</v>
      </c>
      <c r="C483" s="159">
        <v>268</v>
      </c>
      <c r="D483" s="163" t="s">
        <v>1836</v>
      </c>
    </row>
    <row r="484" spans="1:4">
      <c r="A484" s="159">
        <v>268.5</v>
      </c>
      <c r="B484" s="163" t="s">
        <v>1001</v>
      </c>
      <c r="C484" s="159">
        <v>268.5</v>
      </c>
      <c r="D484" s="163" t="s">
        <v>1837</v>
      </c>
    </row>
    <row r="485" spans="1:4">
      <c r="A485" s="159">
        <v>269</v>
      </c>
      <c r="B485" s="163" t="s">
        <v>1002</v>
      </c>
      <c r="C485" s="159">
        <v>269</v>
      </c>
      <c r="D485" s="163" t="s">
        <v>1838</v>
      </c>
    </row>
    <row r="486" spans="1:4">
      <c r="A486" s="159">
        <v>269.5</v>
      </c>
      <c r="B486" s="163" t="s">
        <v>1003</v>
      </c>
      <c r="C486" s="159">
        <v>269.5</v>
      </c>
      <c r="D486" s="163" t="s">
        <v>1839</v>
      </c>
    </row>
    <row r="487" spans="1:4">
      <c r="A487" s="159">
        <v>270</v>
      </c>
      <c r="B487" s="163" t="s">
        <v>1004</v>
      </c>
      <c r="C487" s="159">
        <v>270</v>
      </c>
      <c r="D487" s="163" t="s">
        <v>1840</v>
      </c>
    </row>
    <row r="488" spans="1:4">
      <c r="A488" s="159">
        <v>270.5</v>
      </c>
      <c r="B488" s="163" t="s">
        <v>1005</v>
      </c>
      <c r="C488" s="159">
        <v>270.5</v>
      </c>
      <c r="D488" s="163" t="s">
        <v>1841</v>
      </c>
    </row>
    <row r="489" spans="1:4">
      <c r="A489" s="159">
        <v>271</v>
      </c>
      <c r="B489" s="163" t="s">
        <v>1006</v>
      </c>
      <c r="C489" s="159">
        <v>271</v>
      </c>
      <c r="D489" s="163" t="s">
        <v>1842</v>
      </c>
    </row>
    <row r="490" spans="1:4">
      <c r="A490" s="159">
        <v>271.5</v>
      </c>
      <c r="B490" s="163" t="s">
        <v>1007</v>
      </c>
      <c r="C490" s="159">
        <v>271.5</v>
      </c>
      <c r="D490" s="163" t="s">
        <v>1843</v>
      </c>
    </row>
    <row r="491" spans="1:4">
      <c r="A491" s="159">
        <v>272</v>
      </c>
      <c r="B491" s="163" t="s">
        <v>1008</v>
      </c>
      <c r="C491" s="159">
        <v>272</v>
      </c>
      <c r="D491" s="163" t="s">
        <v>1844</v>
      </c>
    </row>
    <row r="492" spans="1:4">
      <c r="A492" s="159">
        <v>272.5</v>
      </c>
      <c r="B492" s="163" t="s">
        <v>1009</v>
      </c>
      <c r="C492" s="159">
        <v>272.5</v>
      </c>
      <c r="D492" s="163" t="s">
        <v>1845</v>
      </c>
    </row>
    <row r="493" spans="1:4">
      <c r="A493" s="159">
        <v>273</v>
      </c>
      <c r="B493" s="163" t="s">
        <v>1010</v>
      </c>
      <c r="C493" s="159">
        <v>273</v>
      </c>
      <c r="D493" s="163" t="s">
        <v>1846</v>
      </c>
    </row>
    <row r="494" spans="1:4">
      <c r="A494" s="159">
        <v>273.5</v>
      </c>
      <c r="B494" s="163" t="s">
        <v>1011</v>
      </c>
      <c r="C494" s="159">
        <v>273.5</v>
      </c>
      <c r="D494" s="163" t="s">
        <v>1847</v>
      </c>
    </row>
    <row r="495" spans="1:4">
      <c r="A495" s="159">
        <v>274</v>
      </c>
      <c r="B495" s="163" t="s">
        <v>1012</v>
      </c>
      <c r="C495" s="159">
        <v>274</v>
      </c>
      <c r="D495" s="163" t="s">
        <v>1848</v>
      </c>
    </row>
    <row r="496" spans="1:4">
      <c r="A496" s="159">
        <v>274.5</v>
      </c>
      <c r="B496" s="163" t="s">
        <v>1013</v>
      </c>
      <c r="C496" s="159">
        <v>274.5</v>
      </c>
      <c r="D496" s="163" t="s">
        <v>1849</v>
      </c>
    </row>
    <row r="497" spans="1:4">
      <c r="A497" s="159">
        <v>275</v>
      </c>
      <c r="B497" s="163" t="s">
        <v>1014</v>
      </c>
      <c r="C497" s="159">
        <v>275</v>
      </c>
      <c r="D497" s="163" t="s">
        <v>1850</v>
      </c>
    </row>
    <row r="498" spans="1:4">
      <c r="A498" s="159">
        <v>275.5</v>
      </c>
      <c r="B498" s="163" t="s">
        <v>1015</v>
      </c>
      <c r="C498" s="159">
        <v>275.5</v>
      </c>
      <c r="D498" s="163" t="s">
        <v>1851</v>
      </c>
    </row>
    <row r="499" spans="1:4">
      <c r="A499" s="159">
        <v>276</v>
      </c>
      <c r="B499" s="163" t="s">
        <v>1016</v>
      </c>
      <c r="C499" s="159">
        <v>276</v>
      </c>
      <c r="D499" s="163" t="s">
        <v>1852</v>
      </c>
    </row>
    <row r="500" spans="1:4">
      <c r="A500" s="159">
        <v>276.5</v>
      </c>
      <c r="B500" s="163" t="s">
        <v>1017</v>
      </c>
      <c r="C500" s="159">
        <v>276.5</v>
      </c>
      <c r="D500" s="163" t="s">
        <v>1853</v>
      </c>
    </row>
    <row r="501" spans="1:4">
      <c r="A501" s="159">
        <v>277</v>
      </c>
      <c r="B501" s="163" t="s">
        <v>1018</v>
      </c>
      <c r="C501" s="159">
        <v>277</v>
      </c>
      <c r="D501" s="163" t="s">
        <v>1854</v>
      </c>
    </row>
    <row r="502" spans="1:4">
      <c r="A502" s="159">
        <v>277.5</v>
      </c>
      <c r="B502" s="163" t="s">
        <v>1019</v>
      </c>
      <c r="C502" s="159">
        <v>277.5</v>
      </c>
      <c r="D502" s="163" t="s">
        <v>1855</v>
      </c>
    </row>
    <row r="503" spans="1:4">
      <c r="A503" s="159">
        <v>278</v>
      </c>
      <c r="B503" s="163" t="s">
        <v>1020</v>
      </c>
      <c r="C503" s="159">
        <v>278</v>
      </c>
      <c r="D503" s="163" t="s">
        <v>1856</v>
      </c>
    </row>
    <row r="504" spans="1:4">
      <c r="A504" s="159">
        <v>278.5</v>
      </c>
      <c r="B504" s="163" t="s">
        <v>1021</v>
      </c>
      <c r="C504" s="159">
        <v>278.5</v>
      </c>
      <c r="D504" s="163" t="s">
        <v>1857</v>
      </c>
    </row>
    <row r="505" spans="1:4">
      <c r="A505" s="159">
        <v>279</v>
      </c>
      <c r="B505" s="163" t="s">
        <v>1022</v>
      </c>
      <c r="C505" s="159">
        <v>279</v>
      </c>
      <c r="D505" s="163" t="s">
        <v>1858</v>
      </c>
    </row>
    <row r="506" spans="1:4">
      <c r="A506" s="159">
        <v>279.5</v>
      </c>
      <c r="B506" s="163" t="s">
        <v>1023</v>
      </c>
      <c r="C506" s="159">
        <v>279.5</v>
      </c>
      <c r="D506" s="163" t="s">
        <v>1859</v>
      </c>
    </row>
    <row r="507" spans="1:4">
      <c r="A507" s="159">
        <v>280</v>
      </c>
      <c r="B507" s="163" t="s">
        <v>1024</v>
      </c>
      <c r="C507" s="159">
        <v>280</v>
      </c>
      <c r="D507" s="163" t="s">
        <v>1860</v>
      </c>
    </row>
    <row r="508" spans="1:4">
      <c r="A508" s="159">
        <v>280.5</v>
      </c>
      <c r="B508" s="163" t="s">
        <v>1025</v>
      </c>
      <c r="C508" s="159">
        <v>280.5</v>
      </c>
      <c r="D508" s="163" t="s">
        <v>1861</v>
      </c>
    </row>
    <row r="509" spans="1:4">
      <c r="A509" s="159">
        <v>281</v>
      </c>
      <c r="B509" s="163" t="s">
        <v>1026</v>
      </c>
      <c r="C509" s="159">
        <v>281</v>
      </c>
      <c r="D509" s="163" t="s">
        <v>1862</v>
      </c>
    </row>
    <row r="510" spans="1:4">
      <c r="A510" s="159">
        <v>281.5</v>
      </c>
      <c r="B510" s="163" t="s">
        <v>1027</v>
      </c>
      <c r="C510" s="159">
        <v>281.5</v>
      </c>
      <c r="D510" s="163" t="s">
        <v>1899</v>
      </c>
    </row>
    <row r="511" spans="1:4">
      <c r="A511" s="159">
        <v>282</v>
      </c>
      <c r="B511" s="163" t="s">
        <v>1028</v>
      </c>
      <c r="C511" s="159">
        <v>282</v>
      </c>
      <c r="D511" s="163" t="s">
        <v>1900</v>
      </c>
    </row>
    <row r="512" spans="1:4">
      <c r="A512" s="159">
        <v>282.5</v>
      </c>
      <c r="B512" s="163" t="s">
        <v>1029</v>
      </c>
      <c r="C512" s="159">
        <v>282.5</v>
      </c>
      <c r="D512" s="163" t="s">
        <v>1901</v>
      </c>
    </row>
    <row r="513" spans="1:4">
      <c r="A513" s="159">
        <v>283</v>
      </c>
      <c r="B513" s="163" t="s">
        <v>1030</v>
      </c>
      <c r="C513" s="159">
        <v>283</v>
      </c>
      <c r="D513" s="163" t="s">
        <v>1902</v>
      </c>
    </row>
    <row r="514" spans="1:4">
      <c r="A514" s="159">
        <v>283.5</v>
      </c>
      <c r="B514" s="163" t="s">
        <v>1031</v>
      </c>
      <c r="C514" s="159">
        <v>283.5</v>
      </c>
      <c r="D514" s="163" t="s">
        <v>1903</v>
      </c>
    </row>
    <row r="515" spans="1:4">
      <c r="A515" s="159">
        <v>284</v>
      </c>
      <c r="B515" s="163" t="s">
        <v>1032</v>
      </c>
      <c r="C515" s="159">
        <v>284</v>
      </c>
      <c r="D515" s="163" t="s">
        <v>1904</v>
      </c>
    </row>
    <row r="516" spans="1:4">
      <c r="A516" s="159">
        <v>284.5</v>
      </c>
      <c r="B516" s="163" t="s">
        <v>1033</v>
      </c>
      <c r="C516" s="159">
        <v>284.5</v>
      </c>
      <c r="D516" s="163" t="s">
        <v>1905</v>
      </c>
    </row>
    <row r="517" spans="1:4">
      <c r="A517" s="159">
        <v>285</v>
      </c>
      <c r="B517" s="163" t="s">
        <v>1034</v>
      </c>
      <c r="C517" s="159">
        <v>285</v>
      </c>
      <c r="D517" s="163" t="s">
        <v>1906</v>
      </c>
    </row>
    <row r="518" spans="1:4">
      <c r="A518" s="159">
        <v>285.5</v>
      </c>
      <c r="B518" s="163" t="s">
        <v>1035</v>
      </c>
      <c r="C518" s="159">
        <v>285.5</v>
      </c>
      <c r="D518" s="163" t="s">
        <v>0</v>
      </c>
    </row>
    <row r="519" spans="1:4">
      <c r="A519" s="159">
        <v>286</v>
      </c>
      <c r="B519" s="163" t="s">
        <v>1036</v>
      </c>
      <c r="C519" s="159">
        <v>286</v>
      </c>
      <c r="D519" s="163" t="s">
        <v>1</v>
      </c>
    </row>
    <row r="520" spans="1:4">
      <c r="A520" s="159">
        <v>286.5</v>
      </c>
      <c r="B520" s="163" t="s">
        <v>1037</v>
      </c>
      <c r="C520" s="159">
        <v>286.5</v>
      </c>
      <c r="D520" s="163" t="s">
        <v>2</v>
      </c>
    </row>
    <row r="521" spans="1:4">
      <c r="A521" s="159">
        <v>287</v>
      </c>
      <c r="B521" s="163" t="s">
        <v>1038</v>
      </c>
      <c r="C521" s="159">
        <v>287</v>
      </c>
      <c r="D521" s="163" t="s">
        <v>3</v>
      </c>
    </row>
    <row r="522" spans="1:4">
      <c r="A522" s="159">
        <v>287.5</v>
      </c>
      <c r="B522" s="163" t="s">
        <v>1039</v>
      </c>
      <c r="C522" s="159">
        <v>287.5</v>
      </c>
      <c r="D522" s="163" t="s">
        <v>4</v>
      </c>
    </row>
    <row r="523" spans="1:4">
      <c r="A523" s="159">
        <v>288</v>
      </c>
      <c r="B523" s="163" t="s">
        <v>1040</v>
      </c>
      <c r="C523" s="159">
        <v>288</v>
      </c>
      <c r="D523" s="163" t="s">
        <v>5</v>
      </c>
    </row>
    <row r="524" spans="1:4">
      <c r="A524" s="159">
        <v>288.5</v>
      </c>
      <c r="B524" s="163" t="s">
        <v>1041</v>
      </c>
      <c r="C524" s="159">
        <v>288.5</v>
      </c>
      <c r="D524" s="163" t="s">
        <v>6</v>
      </c>
    </row>
    <row r="525" spans="1:4">
      <c r="A525" s="159">
        <v>289</v>
      </c>
      <c r="B525" s="163" t="s">
        <v>1042</v>
      </c>
      <c r="C525" s="159">
        <v>289</v>
      </c>
      <c r="D525" s="163" t="s">
        <v>7</v>
      </c>
    </row>
    <row r="526" spans="1:4">
      <c r="A526" s="159">
        <v>289.5</v>
      </c>
      <c r="B526" s="163" t="s">
        <v>1043</v>
      </c>
      <c r="C526" s="159">
        <v>289.5</v>
      </c>
      <c r="D526" s="163" t="s">
        <v>8</v>
      </c>
    </row>
    <row r="527" spans="1:4">
      <c r="A527" s="159">
        <v>290</v>
      </c>
      <c r="B527" s="163" t="s">
        <v>1044</v>
      </c>
      <c r="C527" s="159">
        <v>290</v>
      </c>
      <c r="D527" s="163" t="s">
        <v>9</v>
      </c>
    </row>
    <row r="528" spans="1:4">
      <c r="A528" s="159">
        <v>290.5</v>
      </c>
      <c r="B528" s="163" t="s">
        <v>1045</v>
      </c>
      <c r="C528" s="159">
        <v>290.5</v>
      </c>
      <c r="D528" s="163" t="s">
        <v>10</v>
      </c>
    </row>
    <row r="529" spans="1:4">
      <c r="A529" s="159">
        <v>291</v>
      </c>
      <c r="B529" s="163" t="s">
        <v>1046</v>
      </c>
      <c r="C529" s="159">
        <v>291</v>
      </c>
      <c r="D529" s="163" t="s">
        <v>11</v>
      </c>
    </row>
    <row r="530" spans="1:4">
      <c r="A530" s="159">
        <v>291.5</v>
      </c>
      <c r="B530" s="163" t="s">
        <v>1047</v>
      </c>
      <c r="C530" s="159">
        <v>291.5</v>
      </c>
      <c r="D530" s="163" t="s">
        <v>12</v>
      </c>
    </row>
    <row r="531" spans="1:4">
      <c r="A531" s="159">
        <v>292</v>
      </c>
      <c r="B531" s="163" t="s">
        <v>1048</v>
      </c>
      <c r="C531" s="159">
        <v>292</v>
      </c>
      <c r="D531" s="163" t="s">
        <v>13</v>
      </c>
    </row>
    <row r="532" spans="1:4">
      <c r="A532" s="159">
        <v>292.5</v>
      </c>
      <c r="B532" s="163" t="s">
        <v>1049</v>
      </c>
      <c r="C532" s="159">
        <v>292.5</v>
      </c>
      <c r="D532" s="163" t="s">
        <v>14</v>
      </c>
    </row>
    <row r="533" spans="1:4">
      <c r="A533" s="159">
        <v>293</v>
      </c>
      <c r="B533" s="163" t="s">
        <v>1050</v>
      </c>
      <c r="C533" s="159">
        <v>293</v>
      </c>
      <c r="D533" s="163" t="s">
        <v>15</v>
      </c>
    </row>
    <row r="534" spans="1:4">
      <c r="A534" s="159">
        <v>293.5</v>
      </c>
      <c r="B534" s="163" t="s">
        <v>1051</v>
      </c>
      <c r="C534" s="159">
        <v>293.5</v>
      </c>
      <c r="D534" s="163" t="s">
        <v>16</v>
      </c>
    </row>
    <row r="535" spans="1:4">
      <c r="A535" s="159">
        <v>294</v>
      </c>
      <c r="B535" s="163" t="s">
        <v>1052</v>
      </c>
      <c r="C535" s="159">
        <v>294</v>
      </c>
      <c r="D535" s="163" t="s">
        <v>17</v>
      </c>
    </row>
    <row r="536" spans="1:4">
      <c r="A536" s="159">
        <v>294.5</v>
      </c>
      <c r="B536" s="163" t="s">
        <v>1053</v>
      </c>
      <c r="C536" s="159">
        <v>294.5</v>
      </c>
      <c r="D536" s="163" t="s">
        <v>18</v>
      </c>
    </row>
    <row r="537" spans="1:4">
      <c r="A537" s="159">
        <v>295</v>
      </c>
      <c r="B537" s="163" t="s">
        <v>1054</v>
      </c>
      <c r="C537" s="159">
        <v>295</v>
      </c>
      <c r="D537" s="163" t="s">
        <v>19</v>
      </c>
    </row>
    <row r="538" spans="1:4">
      <c r="A538" s="159">
        <v>295.5</v>
      </c>
      <c r="B538" s="163" t="s">
        <v>1055</v>
      </c>
      <c r="C538" s="159">
        <v>295.5</v>
      </c>
      <c r="D538" s="163" t="s">
        <v>20</v>
      </c>
    </row>
    <row r="539" spans="1:4">
      <c r="A539" s="159">
        <v>296</v>
      </c>
      <c r="B539" s="163" t="s">
        <v>1056</v>
      </c>
      <c r="C539" s="159">
        <v>296</v>
      </c>
      <c r="D539" s="163" t="s">
        <v>21</v>
      </c>
    </row>
    <row r="540" spans="1:4">
      <c r="A540" s="159">
        <v>296.5</v>
      </c>
      <c r="B540" s="163" t="s">
        <v>1057</v>
      </c>
      <c r="C540" s="159">
        <v>296.5</v>
      </c>
      <c r="D540" s="163" t="s">
        <v>22</v>
      </c>
    </row>
    <row r="541" spans="1:4">
      <c r="A541" s="159">
        <v>297</v>
      </c>
      <c r="B541" s="163" t="s">
        <v>1058</v>
      </c>
      <c r="C541" s="159">
        <v>297</v>
      </c>
      <c r="D541" s="163" t="s">
        <v>23</v>
      </c>
    </row>
    <row r="542" spans="1:4">
      <c r="A542" s="159">
        <v>297.5</v>
      </c>
      <c r="B542" s="163" t="s">
        <v>1059</v>
      </c>
      <c r="C542" s="159">
        <v>297.5</v>
      </c>
      <c r="D542" s="163" t="s">
        <v>24</v>
      </c>
    </row>
    <row r="543" spans="1:4">
      <c r="A543" s="159">
        <v>298</v>
      </c>
      <c r="B543" s="163" t="s">
        <v>1060</v>
      </c>
      <c r="C543" s="159">
        <v>298</v>
      </c>
      <c r="D543" s="163" t="s">
        <v>25</v>
      </c>
    </row>
    <row r="544" spans="1:4">
      <c r="A544" s="159">
        <v>298.5</v>
      </c>
      <c r="B544" s="163" t="s">
        <v>1061</v>
      </c>
      <c r="C544" s="159">
        <v>298.5</v>
      </c>
      <c r="D544" s="163" t="s">
        <v>26</v>
      </c>
    </row>
    <row r="545" spans="1:4">
      <c r="A545" s="159">
        <v>299</v>
      </c>
      <c r="B545" s="163" t="s">
        <v>1062</v>
      </c>
      <c r="C545" s="159">
        <v>299</v>
      </c>
      <c r="D545" s="163" t="s">
        <v>27</v>
      </c>
    </row>
    <row r="546" spans="1:4">
      <c r="A546" s="159">
        <v>299.5</v>
      </c>
      <c r="B546" s="163" t="s">
        <v>1063</v>
      </c>
      <c r="C546" s="159">
        <v>299.5</v>
      </c>
      <c r="D546" s="163" t="s">
        <v>28</v>
      </c>
    </row>
    <row r="547" spans="1:4">
      <c r="A547" s="159">
        <v>300</v>
      </c>
      <c r="B547" s="163" t="s">
        <v>1064</v>
      </c>
      <c r="C547" s="159">
        <v>300</v>
      </c>
      <c r="D547" s="163" t="s">
        <v>29</v>
      </c>
    </row>
    <row r="548" spans="1:4">
      <c r="A548" s="159">
        <v>300.5</v>
      </c>
      <c r="B548" s="163" t="s">
        <v>1065</v>
      </c>
      <c r="C548" s="159">
        <v>300.5</v>
      </c>
      <c r="D548" s="163" t="s">
        <v>30</v>
      </c>
    </row>
    <row r="549" spans="1:4">
      <c r="A549" s="159">
        <v>301</v>
      </c>
      <c r="B549" s="163" t="s">
        <v>1066</v>
      </c>
      <c r="C549" s="159">
        <v>301</v>
      </c>
      <c r="D549" s="163" t="s">
        <v>31</v>
      </c>
    </row>
    <row r="550" spans="1:4">
      <c r="A550" s="159">
        <v>301.5</v>
      </c>
      <c r="B550" s="163" t="s">
        <v>1067</v>
      </c>
      <c r="C550" s="159">
        <v>301.5</v>
      </c>
      <c r="D550" s="163" t="s">
        <v>32</v>
      </c>
    </row>
    <row r="551" spans="1:4">
      <c r="A551" s="159">
        <v>302</v>
      </c>
      <c r="B551" s="163" t="s">
        <v>1068</v>
      </c>
      <c r="C551" s="159">
        <v>302</v>
      </c>
      <c r="D551" s="163" t="s">
        <v>33</v>
      </c>
    </row>
    <row r="552" spans="1:4">
      <c r="A552" s="159">
        <v>302.5</v>
      </c>
      <c r="B552" s="163" t="s">
        <v>1069</v>
      </c>
      <c r="C552" s="159">
        <v>302.5</v>
      </c>
      <c r="D552" s="163" t="s">
        <v>34</v>
      </c>
    </row>
    <row r="553" spans="1:4">
      <c r="A553" s="159">
        <v>303</v>
      </c>
      <c r="B553" s="163" t="s">
        <v>1070</v>
      </c>
      <c r="C553" s="159">
        <v>303</v>
      </c>
      <c r="D553" s="163" t="s">
        <v>35</v>
      </c>
    </row>
    <row r="554" spans="1:4">
      <c r="A554" s="159">
        <v>303.5</v>
      </c>
      <c r="B554" s="163" t="s">
        <v>1071</v>
      </c>
      <c r="C554" s="159">
        <v>303.5</v>
      </c>
      <c r="D554" s="163" t="s">
        <v>36</v>
      </c>
    </row>
    <row r="555" spans="1:4">
      <c r="A555" s="159">
        <v>304</v>
      </c>
      <c r="B555" s="163" t="s">
        <v>1072</v>
      </c>
      <c r="C555" s="159">
        <v>304</v>
      </c>
      <c r="D555" s="163" t="s">
        <v>37</v>
      </c>
    </row>
    <row r="556" spans="1:4">
      <c r="A556" s="159">
        <v>304.5</v>
      </c>
      <c r="B556" s="163" t="s">
        <v>1073</v>
      </c>
      <c r="C556" s="159">
        <v>304.5</v>
      </c>
      <c r="D556" s="163" t="s">
        <v>38</v>
      </c>
    </row>
    <row r="557" spans="1:4">
      <c r="A557" s="159">
        <v>305</v>
      </c>
      <c r="B557" s="163" t="s">
        <v>600</v>
      </c>
      <c r="C557" s="159">
        <v>305</v>
      </c>
      <c r="D557" s="163" t="s">
        <v>39</v>
      </c>
    </row>
    <row r="558" spans="1:4">
      <c r="A558" s="159">
        <v>305.5</v>
      </c>
      <c r="B558" s="163" t="s">
        <v>601</v>
      </c>
      <c r="C558" s="159">
        <v>305.5</v>
      </c>
      <c r="D558" s="163" t="s">
        <v>40</v>
      </c>
    </row>
    <row r="559" spans="1:4">
      <c r="A559" s="159">
        <v>306</v>
      </c>
      <c r="B559" s="163" t="s">
        <v>602</v>
      </c>
      <c r="C559" s="159">
        <v>306</v>
      </c>
      <c r="D559" s="163" t="s">
        <v>41</v>
      </c>
    </row>
    <row r="560" spans="1:4">
      <c r="A560" s="159">
        <v>306.5</v>
      </c>
      <c r="B560" s="163" t="s">
        <v>603</v>
      </c>
      <c r="C560" s="159">
        <v>306.5</v>
      </c>
      <c r="D560" s="163" t="s">
        <v>42</v>
      </c>
    </row>
    <row r="561" spans="1:4">
      <c r="A561" s="159">
        <v>307</v>
      </c>
      <c r="B561" s="163" t="s">
        <v>604</v>
      </c>
      <c r="C561" s="159">
        <v>307</v>
      </c>
      <c r="D561" s="163" t="s">
        <v>43</v>
      </c>
    </row>
    <row r="562" spans="1:4">
      <c r="A562" s="159">
        <v>307.5</v>
      </c>
      <c r="B562" s="163" t="s">
        <v>605</v>
      </c>
      <c r="C562" s="159">
        <v>307.5</v>
      </c>
      <c r="D562" s="163" t="s">
        <v>44</v>
      </c>
    </row>
    <row r="563" spans="1:4">
      <c r="A563" s="159">
        <v>308</v>
      </c>
      <c r="B563" s="163" t="s">
        <v>606</v>
      </c>
      <c r="C563" s="159">
        <v>308</v>
      </c>
      <c r="D563" s="163" t="s">
        <v>45</v>
      </c>
    </row>
    <row r="564" spans="1:4">
      <c r="A564" s="159">
        <v>308.5</v>
      </c>
      <c r="B564" s="163" t="s">
        <v>607</v>
      </c>
      <c r="C564" s="159">
        <v>308.5</v>
      </c>
      <c r="D564" s="163" t="s">
        <v>46</v>
      </c>
    </row>
    <row r="565" spans="1:4">
      <c r="A565" s="159">
        <v>309</v>
      </c>
      <c r="B565" s="163" t="s">
        <v>608</v>
      </c>
      <c r="C565" s="159">
        <v>309</v>
      </c>
      <c r="D565" s="163" t="s">
        <v>47</v>
      </c>
    </row>
    <row r="566" spans="1:4">
      <c r="A566" s="159">
        <v>309.5</v>
      </c>
      <c r="B566" s="163" t="s">
        <v>609</v>
      </c>
      <c r="C566" s="159">
        <v>309.5</v>
      </c>
      <c r="D566" s="163" t="s">
        <v>48</v>
      </c>
    </row>
    <row r="567" spans="1:4">
      <c r="A567" s="159">
        <v>310</v>
      </c>
      <c r="B567" s="163" t="s">
        <v>610</v>
      </c>
      <c r="C567" s="159">
        <v>310</v>
      </c>
      <c r="D567" s="163" t="s">
        <v>49</v>
      </c>
    </row>
    <row r="568" spans="1:4">
      <c r="A568" s="159">
        <v>310.5</v>
      </c>
      <c r="B568" s="163" t="s">
        <v>611</v>
      </c>
      <c r="C568" s="159">
        <v>310.5</v>
      </c>
      <c r="D568" s="163" t="s">
        <v>50</v>
      </c>
    </row>
    <row r="569" spans="1:4">
      <c r="A569" s="159">
        <v>311</v>
      </c>
      <c r="B569" s="163" t="s">
        <v>612</v>
      </c>
      <c r="C569" s="159">
        <v>311</v>
      </c>
      <c r="D569" s="163" t="s">
        <v>51</v>
      </c>
    </row>
    <row r="570" spans="1:4">
      <c r="A570" s="159">
        <v>311.5</v>
      </c>
      <c r="B570" s="163" t="s">
        <v>613</v>
      </c>
      <c r="C570" s="159">
        <v>311.5</v>
      </c>
      <c r="D570" s="163" t="s">
        <v>52</v>
      </c>
    </row>
    <row r="571" spans="1:4">
      <c r="A571" s="159">
        <v>312</v>
      </c>
      <c r="B571" s="163" t="s">
        <v>614</v>
      </c>
      <c r="C571" s="159">
        <v>312</v>
      </c>
      <c r="D571" s="163" t="s">
        <v>53</v>
      </c>
    </row>
    <row r="572" spans="1:4">
      <c r="A572" s="159">
        <v>312.5</v>
      </c>
      <c r="B572" s="163" t="s">
        <v>615</v>
      </c>
      <c r="C572" s="159">
        <v>312.5</v>
      </c>
      <c r="D572" s="163" t="s">
        <v>54</v>
      </c>
    </row>
    <row r="573" spans="1:4">
      <c r="A573" s="159">
        <v>313</v>
      </c>
      <c r="B573" s="163" t="s">
        <v>616</v>
      </c>
      <c r="C573" s="159">
        <v>313</v>
      </c>
      <c r="D573" s="163" t="s">
        <v>55</v>
      </c>
    </row>
    <row r="574" spans="1:4">
      <c r="A574" s="159">
        <v>313.5</v>
      </c>
      <c r="B574" s="163" t="s">
        <v>617</v>
      </c>
      <c r="C574" s="159">
        <v>313.5</v>
      </c>
      <c r="D574" s="163" t="s">
        <v>56</v>
      </c>
    </row>
    <row r="575" spans="1:4">
      <c r="A575" s="159">
        <v>314</v>
      </c>
      <c r="B575" s="163" t="s">
        <v>618</v>
      </c>
      <c r="C575" s="159">
        <v>314</v>
      </c>
      <c r="D575" s="163" t="s">
        <v>57</v>
      </c>
    </row>
    <row r="576" spans="1:4">
      <c r="A576" s="159">
        <v>314.5</v>
      </c>
      <c r="B576" s="163" t="s">
        <v>619</v>
      </c>
      <c r="C576" s="159">
        <v>314.5</v>
      </c>
      <c r="D576" s="163" t="s">
        <v>58</v>
      </c>
    </row>
    <row r="577" spans="1:4">
      <c r="A577" s="159">
        <v>315</v>
      </c>
      <c r="B577" s="163" t="s">
        <v>1074</v>
      </c>
      <c r="C577" s="159">
        <v>315</v>
      </c>
      <c r="D577" s="163" t="s">
        <v>59</v>
      </c>
    </row>
    <row r="578" spans="1:4">
      <c r="A578" s="159">
        <v>315.5</v>
      </c>
      <c r="B578" s="163" t="s">
        <v>1075</v>
      </c>
      <c r="C578" s="159">
        <v>315.5</v>
      </c>
      <c r="D578" s="163" t="s">
        <v>60</v>
      </c>
    </row>
    <row r="579" spans="1:4">
      <c r="A579" s="159">
        <v>316</v>
      </c>
      <c r="B579" s="163" t="s">
        <v>1076</v>
      </c>
      <c r="C579" s="159">
        <v>316</v>
      </c>
      <c r="D579" s="163" t="s">
        <v>61</v>
      </c>
    </row>
    <row r="580" spans="1:4">
      <c r="A580" s="159">
        <v>316.5</v>
      </c>
      <c r="B580" s="163" t="s">
        <v>1077</v>
      </c>
      <c r="C580" s="159">
        <v>316.5</v>
      </c>
      <c r="D580" s="163" t="s">
        <v>62</v>
      </c>
    </row>
    <row r="581" spans="1:4">
      <c r="A581" s="159">
        <v>317</v>
      </c>
      <c r="B581" s="163" t="s">
        <v>1078</v>
      </c>
      <c r="C581" s="159">
        <v>317</v>
      </c>
      <c r="D581" s="163" t="s">
        <v>63</v>
      </c>
    </row>
    <row r="582" spans="1:4">
      <c r="A582" s="159">
        <v>317.5</v>
      </c>
      <c r="B582" s="163" t="s">
        <v>1079</v>
      </c>
      <c r="C582" s="159">
        <v>317.5</v>
      </c>
      <c r="D582" s="163" t="s">
        <v>64</v>
      </c>
    </row>
    <row r="583" spans="1:4">
      <c r="A583" s="159">
        <v>318</v>
      </c>
      <c r="B583" s="163" t="s">
        <v>1080</v>
      </c>
      <c r="C583" s="159">
        <v>318</v>
      </c>
      <c r="D583" s="163" t="s">
        <v>65</v>
      </c>
    </row>
    <row r="584" spans="1:4">
      <c r="A584" s="159">
        <v>318.5</v>
      </c>
      <c r="B584" s="163" t="s">
        <v>1081</v>
      </c>
      <c r="C584" s="159">
        <v>318.5</v>
      </c>
      <c r="D584" s="163" t="s">
        <v>66</v>
      </c>
    </row>
    <row r="585" spans="1:4">
      <c r="A585" s="159">
        <v>319</v>
      </c>
      <c r="B585" s="163" t="s">
        <v>1082</v>
      </c>
      <c r="C585" s="159">
        <v>319</v>
      </c>
      <c r="D585" s="163" t="s">
        <v>67</v>
      </c>
    </row>
    <row r="586" spans="1:4">
      <c r="A586" s="159">
        <v>319.5</v>
      </c>
      <c r="B586" s="163" t="s">
        <v>1083</v>
      </c>
      <c r="C586" s="159">
        <v>319.5</v>
      </c>
      <c r="D586" s="163" t="s">
        <v>68</v>
      </c>
    </row>
    <row r="587" spans="1:4">
      <c r="A587" s="159">
        <v>320</v>
      </c>
      <c r="B587" s="163" t="s">
        <v>1084</v>
      </c>
      <c r="C587" s="159">
        <v>320</v>
      </c>
      <c r="D587" s="163" t="s">
        <v>69</v>
      </c>
    </row>
    <row r="588" spans="1:4">
      <c r="A588" s="159">
        <v>320.5</v>
      </c>
      <c r="B588" s="163" t="s">
        <v>1085</v>
      </c>
      <c r="C588" s="159">
        <v>320.5</v>
      </c>
      <c r="D588" s="163" t="s">
        <v>70</v>
      </c>
    </row>
    <row r="589" spans="1:4">
      <c r="A589" s="159">
        <v>321</v>
      </c>
      <c r="B589" s="163" t="s">
        <v>1086</v>
      </c>
      <c r="C589" s="159">
        <v>321</v>
      </c>
      <c r="D589" s="163" t="s">
        <v>71</v>
      </c>
    </row>
    <row r="590" spans="1:4">
      <c r="A590" s="159">
        <v>321.5</v>
      </c>
      <c r="B590" s="163" t="s">
        <v>1087</v>
      </c>
      <c r="C590" s="159">
        <v>321.5</v>
      </c>
      <c r="D590" s="163" t="s">
        <v>72</v>
      </c>
    </row>
    <row r="591" spans="1:4">
      <c r="A591" s="159">
        <v>322</v>
      </c>
      <c r="B591" s="163" t="s">
        <v>1088</v>
      </c>
      <c r="C591" s="159">
        <v>322</v>
      </c>
      <c r="D591" s="163" t="s">
        <v>73</v>
      </c>
    </row>
    <row r="592" spans="1:4">
      <c r="A592" s="159">
        <v>322.5</v>
      </c>
      <c r="B592" s="163" t="s">
        <v>1089</v>
      </c>
      <c r="C592" s="159">
        <v>322.5</v>
      </c>
      <c r="D592" s="163" t="s">
        <v>74</v>
      </c>
    </row>
    <row r="593" spans="1:4">
      <c r="A593" s="159">
        <v>323</v>
      </c>
      <c r="B593" s="163" t="s">
        <v>1090</v>
      </c>
      <c r="C593" s="159">
        <v>323</v>
      </c>
      <c r="D593" s="163" t="s">
        <v>75</v>
      </c>
    </row>
    <row r="594" spans="1:4">
      <c r="A594" s="159">
        <v>323.5</v>
      </c>
      <c r="B594" s="163" t="s">
        <v>1091</v>
      </c>
      <c r="C594" s="159">
        <v>323.5</v>
      </c>
      <c r="D594" s="163" t="s">
        <v>76</v>
      </c>
    </row>
    <row r="595" spans="1:4">
      <c r="A595" s="159">
        <v>324</v>
      </c>
      <c r="B595" s="163" t="s">
        <v>1092</v>
      </c>
      <c r="C595" s="159">
        <v>324</v>
      </c>
      <c r="D595" s="163" t="s">
        <v>77</v>
      </c>
    </row>
    <row r="596" spans="1:4">
      <c r="A596" s="159">
        <v>324.5</v>
      </c>
      <c r="B596" s="163" t="s">
        <v>1093</v>
      </c>
      <c r="C596" s="159">
        <v>324.5</v>
      </c>
      <c r="D596" s="163" t="s">
        <v>78</v>
      </c>
    </row>
    <row r="597" spans="1:4">
      <c r="A597" s="159">
        <v>325</v>
      </c>
      <c r="B597" s="163" t="s">
        <v>1094</v>
      </c>
      <c r="C597" s="159">
        <v>325</v>
      </c>
      <c r="D597" s="163" t="s">
        <v>80</v>
      </c>
    </row>
    <row r="598" spans="1:4">
      <c r="A598" s="159">
        <v>325.5</v>
      </c>
      <c r="B598" s="163" t="s">
        <v>1095</v>
      </c>
      <c r="C598" s="159">
        <v>325.5</v>
      </c>
      <c r="D598" s="163" t="s">
        <v>81</v>
      </c>
    </row>
    <row r="599" spans="1:4">
      <c r="A599" s="159">
        <v>326</v>
      </c>
      <c r="B599" s="163" t="s">
        <v>1096</v>
      </c>
      <c r="C599" s="159">
        <v>326</v>
      </c>
      <c r="D599" s="163" t="s">
        <v>82</v>
      </c>
    </row>
    <row r="600" spans="1:4">
      <c r="A600" s="159">
        <v>326.5</v>
      </c>
      <c r="B600" s="163" t="s">
        <v>1097</v>
      </c>
      <c r="C600" s="159">
        <v>326.5</v>
      </c>
      <c r="D600" s="163" t="s">
        <v>83</v>
      </c>
    </row>
    <row r="601" spans="1:4">
      <c r="A601" s="159">
        <v>327</v>
      </c>
      <c r="B601" s="163" t="s">
        <v>1098</v>
      </c>
      <c r="C601" s="159">
        <v>327</v>
      </c>
      <c r="D601" s="163" t="s">
        <v>84</v>
      </c>
    </row>
    <row r="602" spans="1:4">
      <c r="A602" s="159">
        <v>327.5</v>
      </c>
      <c r="B602" s="163" t="s">
        <v>1099</v>
      </c>
      <c r="C602" s="159">
        <v>327.5</v>
      </c>
      <c r="D602" s="163" t="s">
        <v>85</v>
      </c>
    </row>
    <row r="603" spans="1:4">
      <c r="A603" s="159">
        <v>328</v>
      </c>
      <c r="B603" s="163" t="s">
        <v>1100</v>
      </c>
      <c r="C603" s="159">
        <v>328</v>
      </c>
      <c r="D603" s="163" t="s">
        <v>86</v>
      </c>
    </row>
    <row r="604" spans="1:4">
      <c r="A604" s="159">
        <v>328.5</v>
      </c>
      <c r="B604" s="163" t="s">
        <v>1101</v>
      </c>
      <c r="C604" s="159">
        <v>328.5</v>
      </c>
      <c r="D604" s="163" t="s">
        <v>87</v>
      </c>
    </row>
    <row r="605" spans="1:4">
      <c r="A605" s="159">
        <v>329</v>
      </c>
      <c r="B605" s="163" t="s">
        <v>1102</v>
      </c>
      <c r="C605" s="159">
        <v>329</v>
      </c>
      <c r="D605" s="163" t="s">
        <v>88</v>
      </c>
    </row>
    <row r="606" spans="1:4">
      <c r="A606" s="159">
        <v>329.5</v>
      </c>
      <c r="B606" s="163" t="s">
        <v>1103</v>
      </c>
      <c r="C606" s="159">
        <v>329.5</v>
      </c>
      <c r="D606" s="163" t="s">
        <v>89</v>
      </c>
    </row>
    <row r="607" spans="1:4">
      <c r="A607" s="159">
        <v>330</v>
      </c>
      <c r="B607" s="163" t="s">
        <v>1104</v>
      </c>
      <c r="C607" s="159">
        <v>330</v>
      </c>
      <c r="D607" s="163" t="s">
        <v>90</v>
      </c>
    </row>
    <row r="608" spans="1:4">
      <c r="A608" s="159">
        <v>330.5</v>
      </c>
      <c r="B608" s="163" t="s">
        <v>1105</v>
      </c>
      <c r="C608" s="159">
        <v>330.5</v>
      </c>
      <c r="D608" s="163" t="s">
        <v>91</v>
      </c>
    </row>
    <row r="609" spans="1:4">
      <c r="A609" s="159">
        <v>331</v>
      </c>
      <c r="B609" s="163" t="s">
        <v>1106</v>
      </c>
      <c r="C609" s="159">
        <v>331</v>
      </c>
      <c r="D609" s="163" t="s">
        <v>92</v>
      </c>
    </row>
    <row r="610" spans="1:4">
      <c r="A610" s="159">
        <v>331.5</v>
      </c>
      <c r="B610" s="163" t="s">
        <v>1107</v>
      </c>
      <c r="C610" s="159">
        <v>331.5</v>
      </c>
      <c r="D610" s="163" t="s">
        <v>93</v>
      </c>
    </row>
    <row r="611" spans="1:4">
      <c r="A611" s="159">
        <v>332</v>
      </c>
      <c r="B611" s="163" t="s">
        <v>1108</v>
      </c>
      <c r="C611" s="159">
        <v>332</v>
      </c>
      <c r="D611" s="163" t="s">
        <v>94</v>
      </c>
    </row>
    <row r="612" spans="1:4">
      <c r="A612" s="159">
        <v>332.5</v>
      </c>
      <c r="B612" s="163" t="s">
        <v>1109</v>
      </c>
      <c r="C612" s="159">
        <v>332.5</v>
      </c>
      <c r="D612" s="163" t="s">
        <v>95</v>
      </c>
    </row>
    <row r="613" spans="1:4">
      <c r="A613" s="159">
        <v>333</v>
      </c>
      <c r="B613" s="163" t="s">
        <v>1110</v>
      </c>
      <c r="C613" s="159">
        <v>333</v>
      </c>
      <c r="D613" s="163" t="s">
        <v>96</v>
      </c>
    </row>
    <row r="614" spans="1:4">
      <c r="A614" s="159">
        <v>333.5</v>
      </c>
      <c r="B614" s="163" t="s">
        <v>1111</v>
      </c>
      <c r="C614" s="159">
        <v>333.5</v>
      </c>
      <c r="D614" s="163" t="s">
        <v>97</v>
      </c>
    </row>
    <row r="615" spans="1:4">
      <c r="A615" s="159">
        <v>334</v>
      </c>
      <c r="B615" s="163" t="s">
        <v>1112</v>
      </c>
      <c r="C615" s="159">
        <v>334</v>
      </c>
      <c r="D615" s="163" t="s">
        <v>98</v>
      </c>
    </row>
    <row r="616" spans="1:4">
      <c r="A616" s="159">
        <v>334.5</v>
      </c>
      <c r="B616" s="163" t="s">
        <v>1113</v>
      </c>
      <c r="C616" s="159">
        <v>334.5</v>
      </c>
      <c r="D616" s="163" t="s">
        <v>99</v>
      </c>
    </row>
    <row r="617" spans="1:4">
      <c r="A617" s="159">
        <v>335</v>
      </c>
      <c r="B617" s="163" t="s">
        <v>1114</v>
      </c>
      <c r="C617" s="159">
        <v>335</v>
      </c>
      <c r="D617" s="163" t="s">
        <v>100</v>
      </c>
    </row>
    <row r="618" spans="1:4">
      <c r="A618" s="159">
        <v>335.5</v>
      </c>
      <c r="B618" s="163" t="s">
        <v>1115</v>
      </c>
      <c r="C618" s="159">
        <v>335.5</v>
      </c>
      <c r="D618" s="163" t="s">
        <v>101</v>
      </c>
    </row>
    <row r="619" spans="1:4">
      <c r="A619" s="159">
        <v>336</v>
      </c>
      <c r="B619" s="163" t="s">
        <v>1116</v>
      </c>
      <c r="C619" s="159">
        <v>336</v>
      </c>
      <c r="D619" s="163" t="s">
        <v>102</v>
      </c>
    </row>
    <row r="620" spans="1:4">
      <c r="A620" s="159">
        <v>336.5</v>
      </c>
      <c r="B620" s="163" t="s">
        <v>1117</v>
      </c>
      <c r="C620" s="159">
        <v>336.5</v>
      </c>
      <c r="D620" s="163" t="s">
        <v>103</v>
      </c>
    </row>
    <row r="621" spans="1:4">
      <c r="A621" s="159">
        <v>337</v>
      </c>
      <c r="B621" s="163" t="s">
        <v>1118</v>
      </c>
      <c r="C621" s="159">
        <v>337</v>
      </c>
      <c r="D621" s="163" t="s">
        <v>104</v>
      </c>
    </row>
    <row r="622" spans="1:4">
      <c r="A622" s="159">
        <v>337.5</v>
      </c>
      <c r="B622" s="163" t="s">
        <v>1119</v>
      </c>
      <c r="C622" s="159">
        <v>337.5</v>
      </c>
      <c r="D622" s="163" t="s">
        <v>105</v>
      </c>
    </row>
    <row r="623" spans="1:4">
      <c r="A623" s="159">
        <v>338</v>
      </c>
      <c r="B623" s="163" t="s">
        <v>1120</v>
      </c>
      <c r="C623" s="159">
        <v>338</v>
      </c>
      <c r="D623" s="163" t="s">
        <v>106</v>
      </c>
    </row>
    <row r="624" spans="1:4">
      <c r="A624" s="159">
        <v>338.5</v>
      </c>
      <c r="B624" s="163" t="s">
        <v>1121</v>
      </c>
      <c r="C624" s="159">
        <v>338.5</v>
      </c>
      <c r="D624" s="163" t="s">
        <v>107</v>
      </c>
    </row>
    <row r="625" spans="1:4">
      <c r="A625" s="159">
        <v>339</v>
      </c>
      <c r="B625" s="163" t="s">
        <v>1122</v>
      </c>
      <c r="C625" s="159">
        <v>339</v>
      </c>
      <c r="D625" s="163" t="s">
        <v>108</v>
      </c>
    </row>
    <row r="626" spans="1:4">
      <c r="A626" s="159">
        <v>339.5</v>
      </c>
      <c r="B626" s="163" t="s">
        <v>1123</v>
      </c>
      <c r="C626" s="159">
        <v>339.5</v>
      </c>
      <c r="D626" s="163" t="s">
        <v>109</v>
      </c>
    </row>
    <row r="627" spans="1:4">
      <c r="A627" s="159">
        <v>340</v>
      </c>
      <c r="B627" s="163" t="s">
        <v>1124</v>
      </c>
      <c r="C627" s="159">
        <v>340</v>
      </c>
      <c r="D627" s="163" t="s">
        <v>110</v>
      </c>
    </row>
    <row r="628" spans="1:4">
      <c r="A628" s="159">
        <v>340.5</v>
      </c>
      <c r="B628" s="163" t="s">
        <v>1125</v>
      </c>
      <c r="C628" s="159">
        <v>340.5</v>
      </c>
      <c r="D628" s="163" t="s">
        <v>111</v>
      </c>
    </row>
    <row r="629" spans="1:4">
      <c r="A629" s="159">
        <v>341</v>
      </c>
      <c r="B629" s="163" t="s">
        <v>1126</v>
      </c>
      <c r="C629" s="159">
        <v>341</v>
      </c>
      <c r="D629" s="163" t="s">
        <v>112</v>
      </c>
    </row>
    <row r="630" spans="1:4">
      <c r="A630" s="159">
        <v>341.5</v>
      </c>
      <c r="B630" s="163" t="s">
        <v>1127</v>
      </c>
      <c r="C630" s="159">
        <v>341.5</v>
      </c>
      <c r="D630" s="163" t="s">
        <v>113</v>
      </c>
    </row>
    <row r="631" spans="1:4">
      <c r="A631" s="159">
        <v>342</v>
      </c>
      <c r="B631" s="163" t="s">
        <v>1128</v>
      </c>
      <c r="C631" s="159">
        <v>342</v>
      </c>
      <c r="D631" s="163" t="s">
        <v>114</v>
      </c>
    </row>
    <row r="632" spans="1:4">
      <c r="A632" s="159">
        <v>342.5</v>
      </c>
      <c r="B632" s="163" t="s">
        <v>1129</v>
      </c>
      <c r="C632" s="159">
        <v>342.5</v>
      </c>
      <c r="D632" s="163" t="s">
        <v>115</v>
      </c>
    </row>
    <row r="633" spans="1:4">
      <c r="A633" s="159">
        <v>343</v>
      </c>
      <c r="B633" s="163" t="s">
        <v>1130</v>
      </c>
      <c r="C633" s="159">
        <v>343</v>
      </c>
      <c r="D633" s="163" t="s">
        <v>116</v>
      </c>
    </row>
    <row r="634" spans="1:4">
      <c r="A634" s="159">
        <v>343.5</v>
      </c>
      <c r="B634" s="163" t="s">
        <v>1131</v>
      </c>
      <c r="C634" s="159">
        <v>343.5</v>
      </c>
      <c r="D634" s="163" t="s">
        <v>117</v>
      </c>
    </row>
    <row r="635" spans="1:4">
      <c r="A635" s="159">
        <v>344</v>
      </c>
      <c r="B635" s="163" t="s">
        <v>1132</v>
      </c>
      <c r="C635" s="159">
        <v>344</v>
      </c>
      <c r="D635" s="163" t="s">
        <v>118</v>
      </c>
    </row>
    <row r="636" spans="1:4">
      <c r="A636" s="159">
        <v>344.5</v>
      </c>
      <c r="B636" s="163" t="s">
        <v>1133</v>
      </c>
      <c r="C636" s="159">
        <v>344.5</v>
      </c>
      <c r="D636" s="163" t="s">
        <v>119</v>
      </c>
    </row>
    <row r="637" spans="1:4">
      <c r="A637" s="159">
        <v>345</v>
      </c>
      <c r="B637" s="163" t="s">
        <v>1134</v>
      </c>
      <c r="C637" s="159">
        <v>345</v>
      </c>
      <c r="D637" s="163" t="s">
        <v>79</v>
      </c>
    </row>
    <row r="638" spans="1:4">
      <c r="A638" s="159">
        <v>345.5</v>
      </c>
      <c r="B638" s="163" t="s">
        <v>1135</v>
      </c>
      <c r="C638" s="159">
        <v>345.5</v>
      </c>
      <c r="D638" s="163" t="s">
        <v>120</v>
      </c>
    </row>
    <row r="639" spans="1:4">
      <c r="A639" s="159">
        <v>346</v>
      </c>
      <c r="B639" s="163" t="s">
        <v>1136</v>
      </c>
      <c r="C639" s="159">
        <v>346</v>
      </c>
      <c r="D639" s="163" t="s">
        <v>121</v>
      </c>
    </row>
    <row r="640" spans="1:4">
      <c r="A640" s="159">
        <v>346.5</v>
      </c>
      <c r="B640" s="163" t="s">
        <v>1137</v>
      </c>
      <c r="C640" s="159">
        <v>346.5</v>
      </c>
      <c r="D640" s="163" t="s">
        <v>122</v>
      </c>
    </row>
    <row r="641" spans="1:4">
      <c r="A641" s="159">
        <v>347</v>
      </c>
      <c r="B641" s="163" t="s">
        <v>1138</v>
      </c>
      <c r="C641" s="159">
        <v>347</v>
      </c>
      <c r="D641" s="163" t="s">
        <v>123</v>
      </c>
    </row>
    <row r="642" spans="1:4">
      <c r="A642" s="159">
        <v>347.5</v>
      </c>
      <c r="B642" s="163" t="s">
        <v>1139</v>
      </c>
      <c r="C642" s="159">
        <v>347.5</v>
      </c>
      <c r="D642" s="163" t="s">
        <v>124</v>
      </c>
    </row>
    <row r="643" spans="1:4">
      <c r="A643" s="159">
        <v>348</v>
      </c>
      <c r="B643" s="163" t="s">
        <v>1140</v>
      </c>
      <c r="C643" s="159">
        <v>348</v>
      </c>
      <c r="D643" s="163" t="s">
        <v>125</v>
      </c>
    </row>
    <row r="644" spans="1:4">
      <c r="A644" s="159">
        <v>348.5</v>
      </c>
      <c r="B644" s="163" t="s">
        <v>1141</v>
      </c>
      <c r="C644" s="159">
        <v>348.5</v>
      </c>
      <c r="D644" s="163" t="s">
        <v>126</v>
      </c>
    </row>
    <row r="645" spans="1:4">
      <c r="A645" s="159">
        <v>349</v>
      </c>
      <c r="B645" s="163" t="s">
        <v>1142</v>
      </c>
      <c r="C645" s="159">
        <v>349</v>
      </c>
      <c r="D645" s="163" t="s">
        <v>127</v>
      </c>
    </row>
    <row r="646" spans="1:4">
      <c r="A646" s="159">
        <v>349.5</v>
      </c>
      <c r="B646" s="163" t="s">
        <v>1143</v>
      </c>
      <c r="C646" s="159">
        <v>349.5</v>
      </c>
      <c r="D646" s="163" t="s">
        <v>128</v>
      </c>
    </row>
    <row r="647" spans="1:4">
      <c r="A647" s="159">
        <v>350</v>
      </c>
      <c r="B647" s="163" t="s">
        <v>1144</v>
      </c>
      <c r="C647" s="159">
        <v>350</v>
      </c>
      <c r="D647" s="163" t="s">
        <v>129</v>
      </c>
    </row>
    <row r="648" spans="1:4">
      <c r="A648" s="159">
        <v>350.5</v>
      </c>
      <c r="B648" s="163" t="s">
        <v>1145</v>
      </c>
      <c r="C648" s="159">
        <v>350.5</v>
      </c>
      <c r="D648" s="163" t="s">
        <v>130</v>
      </c>
    </row>
    <row r="649" spans="1:4">
      <c r="A649" s="159">
        <v>351</v>
      </c>
      <c r="B649" s="163" t="s">
        <v>1146</v>
      </c>
      <c r="C649" s="159">
        <v>351</v>
      </c>
      <c r="D649" s="163" t="s">
        <v>131</v>
      </c>
    </row>
    <row r="650" spans="1:4">
      <c r="A650" s="159">
        <v>351.5</v>
      </c>
      <c r="B650" s="163" t="s">
        <v>1147</v>
      </c>
      <c r="C650" s="159">
        <v>351.5</v>
      </c>
      <c r="D650" s="163" t="s">
        <v>132</v>
      </c>
    </row>
    <row r="651" spans="1:4">
      <c r="A651" s="159">
        <v>352</v>
      </c>
      <c r="B651" s="163" t="s">
        <v>1148</v>
      </c>
      <c r="C651" s="159">
        <v>352</v>
      </c>
      <c r="D651" s="163" t="s">
        <v>133</v>
      </c>
    </row>
    <row r="652" spans="1:4">
      <c r="A652" s="159">
        <v>352.5</v>
      </c>
      <c r="B652" s="163" t="s">
        <v>1149</v>
      </c>
      <c r="C652" s="159">
        <v>352.5</v>
      </c>
      <c r="D652" s="163" t="s">
        <v>134</v>
      </c>
    </row>
    <row r="653" spans="1:4">
      <c r="A653" s="159">
        <v>353</v>
      </c>
      <c r="B653" s="163" t="s">
        <v>1151</v>
      </c>
      <c r="C653" s="159">
        <v>353</v>
      </c>
      <c r="D653" s="163" t="s">
        <v>135</v>
      </c>
    </row>
    <row r="654" spans="1:4">
      <c r="A654" s="159">
        <v>353.5</v>
      </c>
      <c r="B654" s="163" t="s">
        <v>1152</v>
      </c>
      <c r="C654" s="159">
        <v>353.5</v>
      </c>
      <c r="D654" s="163" t="s">
        <v>136</v>
      </c>
    </row>
    <row r="655" spans="1:4">
      <c r="A655" s="159">
        <v>354</v>
      </c>
      <c r="B655" s="163" t="s">
        <v>1153</v>
      </c>
      <c r="C655" s="159">
        <v>354</v>
      </c>
      <c r="D655" s="163" t="s">
        <v>137</v>
      </c>
    </row>
    <row r="656" spans="1:4">
      <c r="A656" s="159">
        <v>354.5</v>
      </c>
      <c r="B656" s="163" t="s">
        <v>1154</v>
      </c>
      <c r="C656" s="159">
        <v>354.5</v>
      </c>
      <c r="D656" s="163" t="s">
        <v>138</v>
      </c>
    </row>
    <row r="657" spans="1:4">
      <c r="A657" s="159">
        <v>355</v>
      </c>
      <c r="B657" s="163" t="s">
        <v>620</v>
      </c>
      <c r="C657" s="159">
        <v>355</v>
      </c>
      <c r="D657" s="163" t="s">
        <v>139</v>
      </c>
    </row>
    <row r="658" spans="1:4">
      <c r="A658" s="159">
        <v>355.5</v>
      </c>
      <c r="B658" s="163" t="s">
        <v>621</v>
      </c>
      <c r="C658" s="159">
        <v>355.5</v>
      </c>
      <c r="D658" s="163" t="s">
        <v>140</v>
      </c>
    </row>
    <row r="659" spans="1:4">
      <c r="A659" s="159">
        <v>356</v>
      </c>
      <c r="B659" s="163" t="s">
        <v>622</v>
      </c>
      <c r="C659" s="159">
        <v>356</v>
      </c>
      <c r="D659" s="163" t="s">
        <v>141</v>
      </c>
    </row>
    <row r="660" spans="1:4">
      <c r="A660" s="159">
        <v>356.5</v>
      </c>
      <c r="B660" s="163" t="s">
        <v>623</v>
      </c>
      <c r="C660" s="159">
        <v>356.5</v>
      </c>
      <c r="D660" s="163" t="s">
        <v>142</v>
      </c>
    </row>
    <row r="661" spans="1:4">
      <c r="A661" s="159">
        <v>357</v>
      </c>
      <c r="B661" s="163" t="s">
        <v>624</v>
      </c>
      <c r="C661" s="159">
        <v>357</v>
      </c>
      <c r="D661" s="163" t="s">
        <v>143</v>
      </c>
    </row>
    <row r="662" spans="1:4">
      <c r="A662" s="159">
        <v>357.5</v>
      </c>
      <c r="B662" s="163" t="s">
        <v>625</v>
      </c>
      <c r="C662" s="159">
        <v>357.5</v>
      </c>
      <c r="D662" s="163" t="s">
        <v>144</v>
      </c>
    </row>
    <row r="663" spans="1:4">
      <c r="A663" s="159">
        <v>358</v>
      </c>
      <c r="B663" s="163" t="s">
        <v>626</v>
      </c>
      <c r="C663" s="159">
        <v>358</v>
      </c>
      <c r="D663" s="163" t="s">
        <v>145</v>
      </c>
    </row>
    <row r="664" spans="1:4">
      <c r="A664" s="159">
        <v>358.5</v>
      </c>
      <c r="B664" s="163" t="s">
        <v>627</v>
      </c>
      <c r="C664" s="159">
        <v>358.5</v>
      </c>
      <c r="D664" s="163" t="s">
        <v>146</v>
      </c>
    </row>
    <row r="665" spans="1:4">
      <c r="A665" s="159">
        <v>359</v>
      </c>
      <c r="B665" s="163" t="s">
        <v>628</v>
      </c>
      <c r="C665" s="159">
        <v>359</v>
      </c>
      <c r="D665" s="163" t="s">
        <v>147</v>
      </c>
    </row>
    <row r="666" spans="1:4">
      <c r="A666" s="159">
        <v>359.5</v>
      </c>
      <c r="B666" s="163" t="s">
        <v>629</v>
      </c>
      <c r="C666" s="159">
        <v>359.5</v>
      </c>
      <c r="D666" s="163" t="s">
        <v>148</v>
      </c>
    </row>
    <row r="667" spans="1:4">
      <c r="A667" s="159">
        <v>360</v>
      </c>
      <c r="B667" s="163" t="s">
        <v>630</v>
      </c>
      <c r="C667" s="159">
        <v>360</v>
      </c>
      <c r="D667" s="163" t="s">
        <v>149</v>
      </c>
    </row>
    <row r="668" spans="1:4">
      <c r="A668" s="159">
        <v>360.5</v>
      </c>
      <c r="B668" s="163" t="s">
        <v>631</v>
      </c>
      <c r="C668" s="159">
        <v>360.5</v>
      </c>
      <c r="D668" s="163" t="s">
        <v>150</v>
      </c>
    </row>
    <row r="669" spans="1:4">
      <c r="A669" s="159">
        <v>361</v>
      </c>
      <c r="B669" s="163" t="s">
        <v>632</v>
      </c>
      <c r="C669" s="159">
        <v>361</v>
      </c>
      <c r="D669" s="163" t="s">
        <v>151</v>
      </c>
    </row>
    <row r="670" spans="1:4">
      <c r="A670" s="159">
        <v>361.5</v>
      </c>
      <c r="B670" s="163" t="s">
        <v>633</v>
      </c>
      <c r="C670" s="159">
        <v>361.5</v>
      </c>
      <c r="D670" s="163" t="s">
        <v>152</v>
      </c>
    </row>
    <row r="671" spans="1:4">
      <c r="A671" s="159">
        <v>362</v>
      </c>
      <c r="B671" s="163" t="s">
        <v>634</v>
      </c>
      <c r="C671" s="159">
        <v>362</v>
      </c>
      <c r="D671" s="163" t="s">
        <v>153</v>
      </c>
    </row>
    <row r="672" spans="1:4">
      <c r="A672" s="159">
        <v>362.5</v>
      </c>
      <c r="B672" s="163" t="s">
        <v>635</v>
      </c>
      <c r="C672" s="159">
        <v>362.5</v>
      </c>
      <c r="D672" s="163" t="s">
        <v>154</v>
      </c>
    </row>
    <row r="673" spans="1:4">
      <c r="A673" s="159">
        <v>363</v>
      </c>
      <c r="B673" s="163" t="s">
        <v>636</v>
      </c>
      <c r="C673" s="159">
        <v>363</v>
      </c>
      <c r="D673" s="163" t="s">
        <v>155</v>
      </c>
    </row>
    <row r="674" spans="1:4">
      <c r="A674" s="159">
        <v>363.5</v>
      </c>
      <c r="B674" s="163" t="s">
        <v>637</v>
      </c>
      <c r="C674" s="159">
        <v>363.5</v>
      </c>
      <c r="D674" s="163" t="s">
        <v>156</v>
      </c>
    </row>
    <row r="675" spans="1:4">
      <c r="A675" s="159">
        <v>364</v>
      </c>
      <c r="B675" s="163" t="s">
        <v>638</v>
      </c>
      <c r="C675" s="159">
        <v>364</v>
      </c>
      <c r="D675" s="163" t="s">
        <v>157</v>
      </c>
    </row>
    <row r="676" spans="1:4">
      <c r="A676" s="159">
        <v>364.5</v>
      </c>
      <c r="B676" s="163" t="s">
        <v>639</v>
      </c>
      <c r="C676" s="159">
        <v>364.5</v>
      </c>
      <c r="D676" s="163" t="s">
        <v>158</v>
      </c>
    </row>
    <row r="677" spans="1:4">
      <c r="A677" s="159">
        <v>365</v>
      </c>
      <c r="B677" s="163" t="s">
        <v>1155</v>
      </c>
      <c r="C677" s="159">
        <v>365</v>
      </c>
      <c r="D677" s="163" t="s">
        <v>159</v>
      </c>
    </row>
    <row r="678" spans="1:4">
      <c r="A678" s="159">
        <v>365.5</v>
      </c>
      <c r="B678" s="163" t="s">
        <v>1156</v>
      </c>
      <c r="C678" s="159">
        <v>365.5</v>
      </c>
      <c r="D678" s="163" t="s">
        <v>160</v>
      </c>
    </row>
    <row r="679" spans="1:4">
      <c r="A679" s="159">
        <v>366</v>
      </c>
      <c r="B679" s="163" t="s">
        <v>1157</v>
      </c>
      <c r="C679" s="159">
        <v>366</v>
      </c>
      <c r="D679" s="163" t="s">
        <v>161</v>
      </c>
    </row>
    <row r="680" spans="1:4">
      <c r="A680" s="159">
        <v>366.5</v>
      </c>
      <c r="B680" s="163" t="s">
        <v>1158</v>
      </c>
      <c r="C680" s="159">
        <v>366.5</v>
      </c>
      <c r="D680" s="163" t="s">
        <v>162</v>
      </c>
    </row>
    <row r="681" spans="1:4">
      <c r="A681" s="159">
        <v>367</v>
      </c>
      <c r="B681" s="163" t="s">
        <v>1159</v>
      </c>
      <c r="C681" s="159">
        <v>367</v>
      </c>
      <c r="D681" s="163" t="s">
        <v>163</v>
      </c>
    </row>
    <row r="682" spans="1:4">
      <c r="A682" s="159">
        <v>367.5</v>
      </c>
      <c r="B682" s="163" t="s">
        <v>1160</v>
      </c>
      <c r="C682" s="159">
        <v>367.5</v>
      </c>
      <c r="D682" s="163" t="s">
        <v>164</v>
      </c>
    </row>
    <row r="683" spans="1:4">
      <c r="A683" s="159">
        <v>368</v>
      </c>
      <c r="B683" s="163" t="s">
        <v>1161</v>
      </c>
      <c r="C683" s="159">
        <v>368</v>
      </c>
      <c r="D683" s="163" t="s">
        <v>165</v>
      </c>
    </row>
    <row r="684" spans="1:4">
      <c r="A684" s="159">
        <v>368.5</v>
      </c>
      <c r="B684" s="163" t="s">
        <v>1162</v>
      </c>
      <c r="C684" s="159">
        <v>368.5</v>
      </c>
      <c r="D684" s="163" t="s">
        <v>166</v>
      </c>
    </row>
    <row r="685" spans="1:4">
      <c r="A685" s="159">
        <v>369</v>
      </c>
      <c r="B685" s="163" t="s">
        <v>1163</v>
      </c>
      <c r="C685" s="159">
        <v>369</v>
      </c>
      <c r="D685" s="163" t="s">
        <v>167</v>
      </c>
    </row>
    <row r="686" spans="1:4">
      <c r="A686" s="159">
        <v>369.5</v>
      </c>
      <c r="B686" s="163" t="s">
        <v>1164</v>
      </c>
      <c r="C686" s="159">
        <v>369.5</v>
      </c>
      <c r="D686" s="163" t="s">
        <v>168</v>
      </c>
    </row>
    <row r="687" spans="1:4">
      <c r="A687" s="159">
        <v>370</v>
      </c>
      <c r="B687" s="163" t="s">
        <v>1165</v>
      </c>
      <c r="C687" s="159">
        <v>370</v>
      </c>
      <c r="D687" s="163" t="s">
        <v>169</v>
      </c>
    </row>
    <row r="688" spans="1:4">
      <c r="A688" s="159">
        <v>370.5</v>
      </c>
      <c r="B688" s="163" t="s">
        <v>1166</v>
      </c>
      <c r="C688" s="159">
        <v>370.5</v>
      </c>
      <c r="D688" s="163" t="s">
        <v>170</v>
      </c>
    </row>
    <row r="689" spans="1:4">
      <c r="A689" s="159">
        <v>371</v>
      </c>
      <c r="B689" s="163" t="s">
        <v>1167</v>
      </c>
      <c r="C689" s="159">
        <v>371</v>
      </c>
      <c r="D689" s="163" t="s">
        <v>171</v>
      </c>
    </row>
    <row r="690" spans="1:4">
      <c r="A690" s="159">
        <v>371.5</v>
      </c>
      <c r="B690" s="163" t="s">
        <v>1168</v>
      </c>
      <c r="C690" s="159">
        <v>371.5</v>
      </c>
      <c r="D690" s="163" t="s">
        <v>172</v>
      </c>
    </row>
    <row r="691" spans="1:4">
      <c r="A691" s="159">
        <v>372</v>
      </c>
      <c r="B691" s="163" t="s">
        <v>1169</v>
      </c>
      <c r="C691" s="159">
        <v>372</v>
      </c>
      <c r="D691" s="163" t="s">
        <v>173</v>
      </c>
    </row>
    <row r="692" spans="1:4">
      <c r="A692" s="159">
        <v>372.5</v>
      </c>
      <c r="B692" s="163" t="s">
        <v>1170</v>
      </c>
      <c r="C692" s="159">
        <v>372.5</v>
      </c>
      <c r="D692" s="163" t="s">
        <v>174</v>
      </c>
    </row>
    <row r="693" spans="1:4">
      <c r="A693" s="159">
        <v>373</v>
      </c>
      <c r="B693" s="163" t="s">
        <v>1171</v>
      </c>
      <c r="C693" s="159">
        <v>373</v>
      </c>
      <c r="D693" s="163" t="s">
        <v>175</v>
      </c>
    </row>
    <row r="694" spans="1:4">
      <c r="A694" s="159">
        <v>373.5</v>
      </c>
      <c r="B694" s="163" t="s">
        <v>1172</v>
      </c>
      <c r="C694" s="159">
        <v>373.5</v>
      </c>
      <c r="D694" s="163" t="s">
        <v>176</v>
      </c>
    </row>
    <row r="695" spans="1:4">
      <c r="A695" s="159">
        <v>374</v>
      </c>
      <c r="B695" s="163" t="s">
        <v>1173</v>
      </c>
      <c r="C695" s="159">
        <v>374</v>
      </c>
      <c r="D695" s="163" t="s">
        <v>177</v>
      </c>
    </row>
    <row r="696" spans="1:4">
      <c r="A696" s="159">
        <v>374.5</v>
      </c>
      <c r="B696" s="163" t="s">
        <v>1174</v>
      </c>
      <c r="C696" s="159">
        <v>374.5</v>
      </c>
      <c r="D696" s="163" t="s">
        <v>178</v>
      </c>
    </row>
    <row r="697" spans="1:4">
      <c r="A697" s="159">
        <v>375</v>
      </c>
      <c r="B697" s="163" t="s">
        <v>1175</v>
      </c>
      <c r="C697" s="159">
        <v>375</v>
      </c>
      <c r="D697" s="163" t="s">
        <v>179</v>
      </c>
    </row>
    <row r="698" spans="1:4">
      <c r="A698" s="159">
        <v>375.5</v>
      </c>
      <c r="B698" s="163" t="s">
        <v>1176</v>
      </c>
      <c r="C698" s="159">
        <v>375.5</v>
      </c>
      <c r="D698" s="163" t="s">
        <v>180</v>
      </c>
    </row>
    <row r="699" spans="1:4">
      <c r="A699" s="159">
        <v>376</v>
      </c>
      <c r="B699" s="163" t="s">
        <v>1177</v>
      </c>
      <c r="C699" s="159">
        <v>376</v>
      </c>
      <c r="D699" s="163" t="s">
        <v>181</v>
      </c>
    </row>
    <row r="700" spans="1:4">
      <c r="A700" s="159">
        <v>376.5</v>
      </c>
      <c r="B700" s="163" t="s">
        <v>1178</v>
      </c>
      <c r="C700" s="159">
        <v>376.5</v>
      </c>
      <c r="D700" s="163" t="s">
        <v>182</v>
      </c>
    </row>
    <row r="701" spans="1:4">
      <c r="A701" s="159">
        <v>377</v>
      </c>
      <c r="B701" s="163" t="s">
        <v>1179</v>
      </c>
      <c r="C701" s="159">
        <v>377</v>
      </c>
      <c r="D701" s="163" t="s">
        <v>183</v>
      </c>
    </row>
    <row r="702" spans="1:4">
      <c r="A702" s="159">
        <v>377.5</v>
      </c>
      <c r="B702" s="163" t="s">
        <v>1180</v>
      </c>
      <c r="C702" s="159">
        <v>377.5</v>
      </c>
      <c r="D702" s="163" t="s">
        <v>184</v>
      </c>
    </row>
    <row r="703" spans="1:4">
      <c r="A703" s="159">
        <v>378</v>
      </c>
      <c r="B703" s="163" t="s">
        <v>1181</v>
      </c>
      <c r="C703" s="159">
        <v>378</v>
      </c>
      <c r="D703" s="163" t="s">
        <v>185</v>
      </c>
    </row>
    <row r="704" spans="1:4">
      <c r="A704" s="159">
        <v>378.5</v>
      </c>
      <c r="B704" s="163" t="s">
        <v>1182</v>
      </c>
      <c r="C704" s="159">
        <v>378.5</v>
      </c>
      <c r="D704" s="163" t="s">
        <v>186</v>
      </c>
    </row>
    <row r="705" spans="1:4">
      <c r="A705" s="159">
        <v>379</v>
      </c>
      <c r="B705" s="163" t="s">
        <v>1183</v>
      </c>
      <c r="C705" s="159">
        <v>379</v>
      </c>
      <c r="D705" s="163" t="s">
        <v>187</v>
      </c>
    </row>
    <row r="706" spans="1:4">
      <c r="A706" s="159">
        <v>379.5</v>
      </c>
      <c r="B706" s="163" t="s">
        <v>1184</v>
      </c>
      <c r="C706" s="159">
        <v>379.5</v>
      </c>
      <c r="D706" s="163" t="s">
        <v>188</v>
      </c>
    </row>
    <row r="707" spans="1:4">
      <c r="A707" s="159">
        <v>380</v>
      </c>
      <c r="B707" s="163" t="s">
        <v>1185</v>
      </c>
      <c r="C707" s="159">
        <v>380</v>
      </c>
      <c r="D707" s="163" t="s">
        <v>189</v>
      </c>
    </row>
    <row r="708" spans="1:4">
      <c r="A708" s="159">
        <v>380.5</v>
      </c>
      <c r="B708" s="163" t="s">
        <v>1186</v>
      </c>
      <c r="C708" s="159">
        <v>380.5</v>
      </c>
      <c r="D708" s="163" t="s">
        <v>190</v>
      </c>
    </row>
    <row r="709" spans="1:4">
      <c r="A709" s="159">
        <v>381</v>
      </c>
      <c r="B709" s="163" t="s">
        <v>1187</v>
      </c>
      <c r="C709" s="159">
        <v>381</v>
      </c>
      <c r="D709" s="163" t="s">
        <v>191</v>
      </c>
    </row>
    <row r="710" spans="1:4">
      <c r="A710" s="159">
        <v>381.5</v>
      </c>
      <c r="B710" s="163" t="s">
        <v>1188</v>
      </c>
      <c r="C710" s="159">
        <v>381.5</v>
      </c>
      <c r="D710" s="163" t="s">
        <v>192</v>
      </c>
    </row>
    <row r="711" spans="1:4">
      <c r="A711" s="159">
        <v>382</v>
      </c>
      <c r="B711" s="163" t="s">
        <v>1189</v>
      </c>
      <c r="C711" s="159">
        <v>382</v>
      </c>
      <c r="D711" s="163" t="s">
        <v>193</v>
      </c>
    </row>
    <row r="712" spans="1:4">
      <c r="A712" s="159">
        <v>382.5</v>
      </c>
      <c r="B712" s="163" t="s">
        <v>1190</v>
      </c>
      <c r="C712" s="159">
        <v>382.5</v>
      </c>
      <c r="D712" s="163" t="s">
        <v>194</v>
      </c>
    </row>
    <row r="713" spans="1:4">
      <c r="A713" s="159">
        <v>383</v>
      </c>
      <c r="B713" s="163" t="s">
        <v>1191</v>
      </c>
      <c r="C713" s="159">
        <v>383</v>
      </c>
      <c r="D713" s="163" t="s">
        <v>195</v>
      </c>
    </row>
    <row r="714" spans="1:4">
      <c r="A714" s="159">
        <v>383.5</v>
      </c>
      <c r="B714" s="163" t="s">
        <v>1192</v>
      </c>
      <c r="C714" s="159">
        <v>383.5</v>
      </c>
      <c r="D714" s="163" t="s">
        <v>196</v>
      </c>
    </row>
    <row r="715" spans="1:4">
      <c r="A715" s="159">
        <v>384</v>
      </c>
      <c r="B715" s="163" t="s">
        <v>1193</v>
      </c>
      <c r="C715" s="159">
        <v>384</v>
      </c>
      <c r="D715" s="163" t="s">
        <v>197</v>
      </c>
    </row>
    <row r="716" spans="1:4">
      <c r="A716" s="159">
        <v>384.5</v>
      </c>
      <c r="B716" s="163" t="s">
        <v>1194</v>
      </c>
      <c r="C716" s="159">
        <v>384.5</v>
      </c>
      <c r="D716" s="163" t="s">
        <v>198</v>
      </c>
    </row>
    <row r="717" spans="1:4">
      <c r="A717" s="159">
        <v>385</v>
      </c>
      <c r="B717" s="163" t="s">
        <v>1195</v>
      </c>
      <c r="C717" s="159">
        <v>385</v>
      </c>
      <c r="D717" s="163" t="s">
        <v>199</v>
      </c>
    </row>
    <row r="718" spans="1:4">
      <c r="A718" s="159">
        <v>385.5</v>
      </c>
      <c r="B718" s="163" t="s">
        <v>1196</v>
      </c>
      <c r="C718" s="159">
        <v>385.5</v>
      </c>
      <c r="D718" s="163" t="s">
        <v>200</v>
      </c>
    </row>
    <row r="719" spans="1:4">
      <c r="A719" s="159">
        <v>386</v>
      </c>
      <c r="B719" s="163" t="s">
        <v>1197</v>
      </c>
      <c r="C719" s="159">
        <v>386</v>
      </c>
      <c r="D719" s="163" t="s">
        <v>201</v>
      </c>
    </row>
    <row r="720" spans="1:4">
      <c r="A720" s="159">
        <v>386.5</v>
      </c>
      <c r="B720" s="163" t="s">
        <v>1198</v>
      </c>
      <c r="C720" s="159">
        <v>386.5</v>
      </c>
      <c r="D720" s="163" t="s">
        <v>202</v>
      </c>
    </row>
    <row r="721" spans="1:4">
      <c r="A721" s="159">
        <v>387</v>
      </c>
      <c r="B721" s="163" t="s">
        <v>1199</v>
      </c>
      <c r="C721" s="159">
        <v>387</v>
      </c>
      <c r="D721" s="163" t="s">
        <v>203</v>
      </c>
    </row>
    <row r="722" spans="1:4">
      <c r="A722" s="159">
        <v>387.5</v>
      </c>
      <c r="B722" s="163" t="s">
        <v>1200</v>
      </c>
      <c r="C722" s="159">
        <v>387.5</v>
      </c>
      <c r="D722" s="163" t="s">
        <v>204</v>
      </c>
    </row>
    <row r="723" spans="1:4">
      <c r="A723" s="159">
        <v>388</v>
      </c>
      <c r="B723" s="163" t="s">
        <v>1201</v>
      </c>
      <c r="C723" s="159">
        <v>388</v>
      </c>
      <c r="D723" s="163" t="s">
        <v>205</v>
      </c>
    </row>
    <row r="724" spans="1:4">
      <c r="A724" s="159">
        <v>388.5</v>
      </c>
      <c r="B724" s="163" t="s">
        <v>1202</v>
      </c>
      <c r="C724" s="159">
        <v>388.5</v>
      </c>
      <c r="D724" s="163" t="s">
        <v>206</v>
      </c>
    </row>
    <row r="725" spans="1:4">
      <c r="A725" s="159">
        <v>389</v>
      </c>
      <c r="B725" s="163" t="s">
        <v>1203</v>
      </c>
      <c r="C725" s="159">
        <v>389</v>
      </c>
      <c r="D725" s="163" t="s">
        <v>207</v>
      </c>
    </row>
    <row r="726" spans="1:4">
      <c r="A726" s="159">
        <v>389.5</v>
      </c>
      <c r="B726" s="163" t="s">
        <v>1204</v>
      </c>
      <c r="C726" s="159">
        <v>389.5</v>
      </c>
      <c r="D726" s="163" t="s">
        <v>208</v>
      </c>
    </row>
    <row r="727" spans="1:4">
      <c r="A727" s="159">
        <v>390</v>
      </c>
      <c r="B727" s="163" t="s">
        <v>1205</v>
      </c>
      <c r="C727" s="159">
        <v>390</v>
      </c>
      <c r="D727" s="163" t="s">
        <v>209</v>
      </c>
    </row>
    <row r="728" spans="1:4">
      <c r="A728" s="159">
        <v>390.5</v>
      </c>
      <c r="B728" s="163" t="s">
        <v>1206</v>
      </c>
      <c r="C728" s="159">
        <v>390.5</v>
      </c>
      <c r="D728" s="163" t="s">
        <v>210</v>
      </c>
    </row>
    <row r="729" spans="1:4">
      <c r="A729" s="159">
        <v>391</v>
      </c>
      <c r="B729" s="163" t="s">
        <v>1207</v>
      </c>
      <c r="C729" s="159">
        <v>391</v>
      </c>
      <c r="D729" s="163" t="s">
        <v>211</v>
      </c>
    </row>
    <row r="730" spans="1:4">
      <c r="A730" s="159">
        <v>391.5</v>
      </c>
      <c r="B730" s="163" t="s">
        <v>1208</v>
      </c>
      <c r="C730" s="159">
        <v>391.5</v>
      </c>
      <c r="D730" s="163" t="s">
        <v>212</v>
      </c>
    </row>
    <row r="731" spans="1:4">
      <c r="A731" s="159">
        <v>392</v>
      </c>
      <c r="B731" s="163" t="s">
        <v>1209</v>
      </c>
      <c r="C731" s="159">
        <v>392</v>
      </c>
      <c r="D731" s="163" t="s">
        <v>213</v>
      </c>
    </row>
    <row r="732" spans="1:4">
      <c r="A732" s="159">
        <v>392.5</v>
      </c>
      <c r="B732" s="163" t="s">
        <v>1210</v>
      </c>
      <c r="C732" s="159">
        <v>392.5</v>
      </c>
      <c r="D732" s="163" t="s">
        <v>214</v>
      </c>
    </row>
    <row r="733" spans="1:4">
      <c r="A733" s="159">
        <v>393</v>
      </c>
      <c r="B733" s="163" t="s">
        <v>1211</v>
      </c>
      <c r="C733" s="159">
        <v>393</v>
      </c>
      <c r="D733" s="163" t="s">
        <v>215</v>
      </c>
    </row>
    <row r="734" spans="1:4">
      <c r="A734" s="159">
        <v>393.5</v>
      </c>
      <c r="B734" s="163" t="s">
        <v>1212</v>
      </c>
      <c r="C734" s="159">
        <v>393.5</v>
      </c>
      <c r="D734" s="163" t="s">
        <v>216</v>
      </c>
    </row>
    <row r="735" spans="1:4">
      <c r="A735" s="159">
        <v>394</v>
      </c>
      <c r="B735" s="163" t="s">
        <v>1213</v>
      </c>
      <c r="C735" s="159">
        <v>394</v>
      </c>
      <c r="D735" s="163" t="s">
        <v>217</v>
      </c>
    </row>
    <row r="736" spans="1:4">
      <c r="A736" s="159">
        <v>394.5</v>
      </c>
      <c r="B736" s="163" t="s">
        <v>1214</v>
      </c>
      <c r="C736" s="159">
        <v>394.5</v>
      </c>
      <c r="D736" s="163" t="s">
        <v>218</v>
      </c>
    </row>
    <row r="737" spans="1:5">
      <c r="A737" s="159">
        <v>395</v>
      </c>
      <c r="B737" s="163" t="s">
        <v>1215</v>
      </c>
      <c r="C737" s="159">
        <v>395</v>
      </c>
      <c r="D737" s="163" t="s">
        <v>219</v>
      </c>
    </row>
    <row r="738" spans="1:5">
      <c r="A738" s="159">
        <v>395.5</v>
      </c>
      <c r="B738" s="163" t="s">
        <v>1216</v>
      </c>
      <c r="C738" s="159">
        <v>395.5</v>
      </c>
      <c r="D738" s="163" t="s">
        <v>220</v>
      </c>
    </row>
    <row r="739" spans="1:5">
      <c r="A739" s="159">
        <v>396</v>
      </c>
      <c r="B739" s="163" t="s">
        <v>1217</v>
      </c>
      <c r="C739" s="159">
        <v>396</v>
      </c>
      <c r="D739" s="163" t="s">
        <v>221</v>
      </c>
    </row>
    <row r="740" spans="1:5">
      <c r="A740" s="159">
        <v>396.5</v>
      </c>
      <c r="B740" s="163" t="s">
        <v>1218</v>
      </c>
      <c r="C740" s="159">
        <v>396.5</v>
      </c>
      <c r="D740" s="163" t="s">
        <v>222</v>
      </c>
    </row>
    <row r="741" spans="1:5">
      <c r="A741" s="159">
        <v>397</v>
      </c>
      <c r="B741" s="163" t="s">
        <v>1219</v>
      </c>
      <c r="C741" s="159">
        <v>397</v>
      </c>
      <c r="D741" s="163" t="s">
        <v>223</v>
      </c>
    </row>
    <row r="742" spans="1:5">
      <c r="A742" s="159">
        <v>397.5</v>
      </c>
      <c r="B742" s="163" t="s">
        <v>1220</v>
      </c>
      <c r="C742" s="159">
        <v>397.5</v>
      </c>
      <c r="D742" s="163" t="s">
        <v>224</v>
      </c>
    </row>
    <row r="743" spans="1:5">
      <c r="A743" s="159">
        <v>398</v>
      </c>
      <c r="B743" s="163" t="s">
        <v>1221</v>
      </c>
      <c r="C743" s="159">
        <v>398</v>
      </c>
      <c r="D743" s="163" t="s">
        <v>225</v>
      </c>
    </row>
    <row r="744" spans="1:5">
      <c r="A744" s="159">
        <v>398.5</v>
      </c>
      <c r="B744" s="163" t="s">
        <v>1222</v>
      </c>
      <c r="C744" s="159">
        <v>398.5</v>
      </c>
      <c r="D744" s="163" t="s">
        <v>226</v>
      </c>
    </row>
    <row r="745" spans="1:5">
      <c r="A745" s="159">
        <v>399</v>
      </c>
      <c r="B745" s="163" t="s">
        <v>1223</v>
      </c>
      <c r="C745" s="159">
        <v>399</v>
      </c>
      <c r="D745" s="163" t="s">
        <v>227</v>
      </c>
    </row>
    <row r="746" spans="1:5">
      <c r="A746" s="159">
        <v>399.5</v>
      </c>
      <c r="B746" s="163" t="s">
        <v>1224</v>
      </c>
      <c r="C746" s="159">
        <v>399.5</v>
      </c>
      <c r="D746" s="163" t="s">
        <v>228</v>
      </c>
    </row>
    <row r="747" spans="1:5">
      <c r="A747" s="159">
        <v>400</v>
      </c>
      <c r="B747" s="163" t="s">
        <v>1225</v>
      </c>
      <c r="C747" s="159">
        <v>400</v>
      </c>
      <c r="D747" s="163" t="s">
        <v>229</v>
      </c>
      <c r="E747" s="117"/>
    </row>
    <row r="748" spans="1:5">
      <c r="A748" s="159">
        <v>400.5</v>
      </c>
      <c r="B748" s="163" t="s">
        <v>1226</v>
      </c>
      <c r="C748" s="159">
        <v>400.5</v>
      </c>
      <c r="D748" s="163" t="s">
        <v>1344</v>
      </c>
    </row>
    <row r="749" spans="1:5">
      <c r="A749" s="159">
        <v>401</v>
      </c>
      <c r="B749" s="163" t="s">
        <v>1227</v>
      </c>
      <c r="C749" s="159">
        <v>401</v>
      </c>
      <c r="D749" s="163" t="s">
        <v>1345</v>
      </c>
    </row>
    <row r="750" spans="1:5">
      <c r="A750" s="159">
        <v>401.5</v>
      </c>
      <c r="B750" s="163" t="s">
        <v>1228</v>
      </c>
      <c r="C750" s="159">
        <v>401.5</v>
      </c>
      <c r="D750" s="163" t="s">
        <v>1346</v>
      </c>
    </row>
    <row r="751" spans="1:5">
      <c r="A751" s="159">
        <v>402</v>
      </c>
      <c r="B751" s="163" t="s">
        <v>1229</v>
      </c>
      <c r="C751" s="159">
        <v>402</v>
      </c>
      <c r="D751" s="163" t="s">
        <v>1347</v>
      </c>
    </row>
    <row r="752" spans="1:5">
      <c r="A752" s="159">
        <v>402.5</v>
      </c>
      <c r="B752" s="163" t="s">
        <v>1230</v>
      </c>
      <c r="C752" s="159">
        <v>402.5</v>
      </c>
      <c r="D752" s="163" t="s">
        <v>1348</v>
      </c>
    </row>
    <row r="753" spans="1:4">
      <c r="A753" s="159">
        <v>403</v>
      </c>
      <c r="B753" s="163" t="s">
        <v>1231</v>
      </c>
      <c r="C753" s="159">
        <v>403</v>
      </c>
      <c r="D753" s="163" t="s">
        <v>1349</v>
      </c>
    </row>
    <row r="754" spans="1:4">
      <c r="A754" s="159">
        <v>403.5</v>
      </c>
      <c r="B754" s="163" t="s">
        <v>1232</v>
      </c>
      <c r="C754" s="159">
        <v>403.5</v>
      </c>
      <c r="D754" s="163" t="s">
        <v>1350</v>
      </c>
    </row>
    <row r="755" spans="1:4">
      <c r="A755" s="159">
        <v>404</v>
      </c>
      <c r="B755" s="163" t="s">
        <v>1233</v>
      </c>
      <c r="C755" s="159">
        <v>404</v>
      </c>
      <c r="D755" s="163" t="s">
        <v>1351</v>
      </c>
    </row>
    <row r="756" spans="1:4">
      <c r="A756" s="159">
        <v>404.5</v>
      </c>
      <c r="B756" s="163" t="s">
        <v>1234</v>
      </c>
      <c r="C756" s="159">
        <v>404.5</v>
      </c>
      <c r="D756" s="163" t="s">
        <v>1352</v>
      </c>
    </row>
    <row r="757" spans="1:4">
      <c r="A757" s="159">
        <v>405</v>
      </c>
      <c r="B757" s="163" t="s">
        <v>640</v>
      </c>
      <c r="C757" s="159">
        <v>405</v>
      </c>
      <c r="D757" s="163" t="s">
        <v>1353</v>
      </c>
    </row>
    <row r="758" spans="1:4">
      <c r="A758" s="159">
        <v>405.5</v>
      </c>
      <c r="B758" s="163" t="s">
        <v>641</v>
      </c>
      <c r="C758" s="159">
        <v>405.5</v>
      </c>
      <c r="D758" s="163" t="s">
        <v>1354</v>
      </c>
    </row>
    <row r="759" spans="1:4">
      <c r="A759" s="159">
        <v>406</v>
      </c>
      <c r="B759" s="163" t="s">
        <v>642</v>
      </c>
      <c r="C759" s="159">
        <v>406</v>
      </c>
      <c r="D759" s="163" t="s">
        <v>1355</v>
      </c>
    </row>
    <row r="760" spans="1:4">
      <c r="A760" s="159">
        <v>406.5</v>
      </c>
      <c r="B760" s="163" t="s">
        <v>643</v>
      </c>
      <c r="C760" s="159">
        <v>406.5</v>
      </c>
      <c r="D760" s="163" t="s">
        <v>1356</v>
      </c>
    </row>
    <row r="761" spans="1:4">
      <c r="A761" s="159">
        <v>407</v>
      </c>
      <c r="B761" s="163" t="s">
        <v>644</v>
      </c>
      <c r="C761" s="159">
        <v>407</v>
      </c>
      <c r="D761" s="163" t="s">
        <v>1357</v>
      </c>
    </row>
    <row r="762" spans="1:4">
      <c r="A762" s="159">
        <v>407.5</v>
      </c>
      <c r="B762" s="163" t="s">
        <v>645</v>
      </c>
      <c r="C762" s="159">
        <v>407.5</v>
      </c>
      <c r="D762" s="163" t="s">
        <v>1358</v>
      </c>
    </row>
    <row r="763" spans="1:4">
      <c r="A763" s="159">
        <v>408</v>
      </c>
      <c r="B763" s="163" t="s">
        <v>646</v>
      </c>
      <c r="C763" s="159">
        <v>408</v>
      </c>
      <c r="D763" s="163" t="s">
        <v>1359</v>
      </c>
    </row>
    <row r="764" spans="1:4">
      <c r="A764" s="159">
        <v>408.5</v>
      </c>
      <c r="B764" s="163" t="s">
        <v>647</v>
      </c>
      <c r="C764" s="159">
        <v>408.5</v>
      </c>
      <c r="D764" s="163" t="s">
        <v>1360</v>
      </c>
    </row>
    <row r="765" spans="1:4">
      <c r="A765" s="159">
        <v>409</v>
      </c>
      <c r="B765" s="163" t="s">
        <v>648</v>
      </c>
      <c r="C765" s="159">
        <v>409</v>
      </c>
      <c r="D765" s="163" t="s">
        <v>1361</v>
      </c>
    </row>
    <row r="766" spans="1:4">
      <c r="A766" s="159">
        <v>409.5</v>
      </c>
      <c r="B766" s="163" t="s">
        <v>649</v>
      </c>
      <c r="C766" s="159">
        <v>409.5</v>
      </c>
      <c r="D766" s="163" t="s">
        <v>1362</v>
      </c>
    </row>
    <row r="767" spans="1:4">
      <c r="A767" s="159">
        <v>410</v>
      </c>
      <c r="B767" s="163" t="s">
        <v>650</v>
      </c>
      <c r="C767" s="159">
        <v>410</v>
      </c>
      <c r="D767" s="163" t="s">
        <v>1363</v>
      </c>
    </row>
    <row r="768" spans="1:4">
      <c r="A768" s="159">
        <v>410.5</v>
      </c>
      <c r="B768" s="163" t="s">
        <v>651</v>
      </c>
      <c r="C768" s="159">
        <v>410.5</v>
      </c>
      <c r="D768" s="163" t="s">
        <v>1364</v>
      </c>
    </row>
    <row r="769" spans="1:4">
      <c r="A769" s="159">
        <v>411</v>
      </c>
      <c r="B769" s="163" t="s">
        <v>652</v>
      </c>
      <c r="C769" s="159">
        <v>411</v>
      </c>
      <c r="D769" s="163" t="s">
        <v>1365</v>
      </c>
    </row>
    <row r="770" spans="1:4">
      <c r="A770" s="159">
        <v>411.5</v>
      </c>
      <c r="B770" s="163" t="s">
        <v>653</v>
      </c>
      <c r="C770" s="159">
        <v>411.5</v>
      </c>
      <c r="D770" s="163" t="s">
        <v>1366</v>
      </c>
    </row>
    <row r="771" spans="1:4">
      <c r="A771" s="159">
        <v>412</v>
      </c>
      <c r="B771" s="163" t="s">
        <v>654</v>
      </c>
      <c r="C771" s="159">
        <v>412</v>
      </c>
      <c r="D771" s="163" t="s">
        <v>1367</v>
      </c>
    </row>
    <row r="772" spans="1:4">
      <c r="A772" s="159">
        <v>412.5</v>
      </c>
      <c r="B772" s="163" t="s">
        <v>655</v>
      </c>
      <c r="C772" s="159">
        <v>412.5</v>
      </c>
      <c r="D772" s="163" t="s">
        <v>1368</v>
      </c>
    </row>
    <row r="773" spans="1:4">
      <c r="A773" s="159">
        <v>413</v>
      </c>
      <c r="B773" s="163" t="s">
        <v>656</v>
      </c>
      <c r="C773" s="159">
        <v>413</v>
      </c>
      <c r="D773" s="163" t="s">
        <v>1369</v>
      </c>
    </row>
    <row r="774" spans="1:4">
      <c r="A774" s="159">
        <v>413.5</v>
      </c>
      <c r="B774" s="163" t="s">
        <v>657</v>
      </c>
      <c r="C774" s="159">
        <v>413.5</v>
      </c>
      <c r="D774" s="163" t="s">
        <v>1370</v>
      </c>
    </row>
    <row r="775" spans="1:4">
      <c r="A775" s="159">
        <v>414</v>
      </c>
      <c r="B775" s="163" t="s">
        <v>658</v>
      </c>
      <c r="C775" s="159">
        <v>414</v>
      </c>
      <c r="D775" s="163" t="s">
        <v>1371</v>
      </c>
    </row>
    <row r="776" spans="1:4">
      <c r="A776" s="159">
        <v>414.5</v>
      </c>
      <c r="B776" s="163" t="s">
        <v>659</v>
      </c>
      <c r="C776" s="159">
        <v>414.5</v>
      </c>
      <c r="D776" s="163" t="s">
        <v>1372</v>
      </c>
    </row>
    <row r="777" spans="1:4">
      <c r="A777" s="159">
        <v>415</v>
      </c>
      <c r="B777" s="163" t="s">
        <v>1235</v>
      </c>
      <c r="C777" s="159">
        <v>415</v>
      </c>
      <c r="D777" s="163" t="s">
        <v>1373</v>
      </c>
    </row>
    <row r="778" spans="1:4">
      <c r="A778" s="159">
        <v>415.5</v>
      </c>
      <c r="B778" s="163" t="s">
        <v>1236</v>
      </c>
      <c r="C778" s="159">
        <v>415.5</v>
      </c>
      <c r="D778" s="163" t="s">
        <v>1374</v>
      </c>
    </row>
    <row r="779" spans="1:4">
      <c r="A779" s="159">
        <v>416</v>
      </c>
      <c r="B779" s="163" t="s">
        <v>1237</v>
      </c>
      <c r="C779" s="159">
        <v>416</v>
      </c>
      <c r="D779" s="163" t="s">
        <v>1375</v>
      </c>
    </row>
    <row r="780" spans="1:4">
      <c r="A780" s="159">
        <v>416.5</v>
      </c>
      <c r="B780" s="163" t="s">
        <v>1238</v>
      </c>
      <c r="C780" s="159">
        <v>416.5</v>
      </c>
      <c r="D780" s="163" t="s">
        <v>1376</v>
      </c>
    </row>
    <row r="781" spans="1:4">
      <c r="A781" s="159">
        <v>417</v>
      </c>
      <c r="B781" s="163" t="s">
        <v>1239</v>
      </c>
      <c r="C781" s="159">
        <v>417</v>
      </c>
      <c r="D781" s="163" t="s">
        <v>1377</v>
      </c>
    </row>
    <row r="782" spans="1:4">
      <c r="A782" s="159">
        <v>417.5</v>
      </c>
      <c r="B782" s="163" t="s">
        <v>1240</v>
      </c>
      <c r="C782" s="159">
        <v>417.5</v>
      </c>
      <c r="D782" s="163" t="s">
        <v>1378</v>
      </c>
    </row>
    <row r="783" spans="1:4">
      <c r="A783" s="159">
        <v>418</v>
      </c>
      <c r="B783" s="163" t="s">
        <v>1241</v>
      </c>
      <c r="C783" s="159">
        <v>418</v>
      </c>
      <c r="D783" s="163" t="s">
        <v>1379</v>
      </c>
    </row>
    <row r="784" spans="1:4">
      <c r="A784" s="159">
        <v>418.5</v>
      </c>
      <c r="B784" s="163" t="s">
        <v>1242</v>
      </c>
      <c r="C784" s="159">
        <v>418.5</v>
      </c>
      <c r="D784" s="163" t="s">
        <v>1380</v>
      </c>
    </row>
    <row r="785" spans="1:4">
      <c r="A785" s="159">
        <v>419</v>
      </c>
      <c r="B785" s="163" t="s">
        <v>1243</v>
      </c>
      <c r="C785" s="159">
        <v>419</v>
      </c>
      <c r="D785" s="163" t="s">
        <v>1381</v>
      </c>
    </row>
    <row r="786" spans="1:4">
      <c r="A786" s="159">
        <v>419.5</v>
      </c>
      <c r="B786" s="163" t="s">
        <v>1244</v>
      </c>
      <c r="C786" s="159">
        <v>419.5</v>
      </c>
      <c r="D786" s="163" t="s">
        <v>1382</v>
      </c>
    </row>
    <row r="787" spans="1:4">
      <c r="A787" s="159">
        <v>420</v>
      </c>
      <c r="B787" s="163" t="s">
        <v>1245</v>
      </c>
      <c r="C787" s="159">
        <v>420</v>
      </c>
      <c r="D787" s="163" t="s">
        <v>1383</v>
      </c>
    </row>
    <row r="788" spans="1:4">
      <c r="A788" s="159">
        <v>420.5</v>
      </c>
      <c r="B788" s="163" t="s">
        <v>1246</v>
      </c>
      <c r="C788" s="159">
        <v>420.5</v>
      </c>
      <c r="D788" s="163" t="s">
        <v>1384</v>
      </c>
    </row>
    <row r="789" spans="1:4">
      <c r="A789" s="159">
        <v>421</v>
      </c>
      <c r="B789" s="163" t="s">
        <v>1247</v>
      </c>
      <c r="C789" s="159">
        <v>421</v>
      </c>
      <c r="D789" s="163" t="s">
        <v>1385</v>
      </c>
    </row>
    <row r="790" spans="1:4">
      <c r="A790" s="159">
        <v>421.5</v>
      </c>
      <c r="B790" s="163" t="s">
        <v>1248</v>
      </c>
      <c r="C790" s="159">
        <v>421.5</v>
      </c>
      <c r="D790" s="163" t="s">
        <v>1386</v>
      </c>
    </row>
    <row r="791" spans="1:4">
      <c r="A791" s="159">
        <v>422</v>
      </c>
      <c r="B791" s="163" t="s">
        <v>1249</v>
      </c>
      <c r="C791" s="159">
        <v>422</v>
      </c>
      <c r="D791" s="163" t="s">
        <v>1387</v>
      </c>
    </row>
    <row r="792" spans="1:4">
      <c r="A792" s="159">
        <v>422.5</v>
      </c>
      <c r="B792" s="163" t="s">
        <v>1250</v>
      </c>
      <c r="C792" s="159">
        <v>422.5</v>
      </c>
      <c r="D792" s="163" t="s">
        <v>1388</v>
      </c>
    </row>
    <row r="793" spans="1:4">
      <c r="A793" s="159">
        <v>423</v>
      </c>
      <c r="B793" s="163" t="s">
        <v>1251</v>
      </c>
      <c r="C793" s="159">
        <v>423</v>
      </c>
      <c r="D793" s="163" t="s">
        <v>1389</v>
      </c>
    </row>
    <row r="794" spans="1:4">
      <c r="A794" s="159">
        <v>423.5</v>
      </c>
      <c r="B794" s="163" t="s">
        <v>1252</v>
      </c>
      <c r="C794" s="159">
        <v>423.5</v>
      </c>
      <c r="D794" s="163" t="s">
        <v>1390</v>
      </c>
    </row>
    <row r="795" spans="1:4">
      <c r="A795" s="159">
        <v>424</v>
      </c>
      <c r="B795" s="163" t="s">
        <v>1253</v>
      </c>
      <c r="C795" s="159">
        <v>424</v>
      </c>
      <c r="D795" s="163" t="s">
        <v>1391</v>
      </c>
    </row>
    <row r="796" spans="1:4">
      <c r="A796" s="159">
        <v>424.5</v>
      </c>
      <c r="B796" s="163" t="s">
        <v>1254</v>
      </c>
      <c r="C796" s="159">
        <v>424.5</v>
      </c>
      <c r="D796" s="163" t="s">
        <v>1392</v>
      </c>
    </row>
    <row r="797" spans="1:4">
      <c r="A797" s="159">
        <v>425</v>
      </c>
      <c r="B797" s="163" t="s">
        <v>1255</v>
      </c>
      <c r="C797" s="159">
        <v>425</v>
      </c>
      <c r="D797" s="163" t="s">
        <v>1393</v>
      </c>
    </row>
    <row r="798" spans="1:4">
      <c r="A798" s="159">
        <v>425.5</v>
      </c>
      <c r="B798" s="163" t="s">
        <v>1256</v>
      </c>
      <c r="C798" s="159">
        <v>425.5</v>
      </c>
      <c r="D798" s="163" t="s">
        <v>1394</v>
      </c>
    </row>
    <row r="799" spans="1:4">
      <c r="A799" s="159">
        <v>426</v>
      </c>
      <c r="B799" s="163" t="s">
        <v>1257</v>
      </c>
      <c r="C799" s="159">
        <v>426</v>
      </c>
      <c r="D799" s="163" t="s">
        <v>1395</v>
      </c>
    </row>
    <row r="800" spans="1:4">
      <c r="A800" s="159">
        <v>426.5</v>
      </c>
      <c r="B800" s="163" t="s">
        <v>1258</v>
      </c>
      <c r="C800" s="159">
        <v>426.5</v>
      </c>
      <c r="D800" s="163" t="s">
        <v>1396</v>
      </c>
    </row>
    <row r="801" spans="1:4">
      <c r="A801" s="159">
        <v>427</v>
      </c>
      <c r="B801" s="163" t="s">
        <v>1259</v>
      </c>
      <c r="C801" s="159">
        <v>427</v>
      </c>
      <c r="D801" s="163" t="s">
        <v>1397</v>
      </c>
    </row>
    <row r="802" spans="1:4">
      <c r="A802" s="159">
        <v>427.5</v>
      </c>
      <c r="B802" s="163" t="s">
        <v>1260</v>
      </c>
      <c r="C802" s="159">
        <v>427.5</v>
      </c>
      <c r="D802" s="163" t="s">
        <v>1398</v>
      </c>
    </row>
    <row r="803" spans="1:4">
      <c r="A803" s="159">
        <v>428</v>
      </c>
      <c r="B803" s="163" t="s">
        <v>1261</v>
      </c>
      <c r="C803" s="159">
        <v>428</v>
      </c>
      <c r="D803" s="163" t="s">
        <v>1399</v>
      </c>
    </row>
    <row r="804" spans="1:4">
      <c r="A804" s="159">
        <v>428.5</v>
      </c>
      <c r="B804" s="163" t="s">
        <v>1262</v>
      </c>
      <c r="C804" s="159">
        <v>428.5</v>
      </c>
      <c r="D804" s="163" t="s">
        <v>1400</v>
      </c>
    </row>
    <row r="805" spans="1:4">
      <c r="A805" s="159">
        <v>429</v>
      </c>
      <c r="B805" s="163" t="s">
        <v>1263</v>
      </c>
      <c r="C805" s="159">
        <v>429</v>
      </c>
      <c r="D805" s="163" t="s">
        <v>1401</v>
      </c>
    </row>
    <row r="806" spans="1:4">
      <c r="A806" s="159">
        <v>429.5</v>
      </c>
      <c r="B806" s="163" t="s">
        <v>1264</v>
      </c>
      <c r="C806" s="159">
        <v>429.5</v>
      </c>
      <c r="D806" s="163" t="s">
        <v>1402</v>
      </c>
    </row>
    <row r="807" spans="1:4">
      <c r="A807" s="159">
        <v>430</v>
      </c>
      <c r="B807" s="163" t="s">
        <v>1265</v>
      </c>
      <c r="C807" s="159">
        <v>430</v>
      </c>
      <c r="D807" s="163" t="s">
        <v>1403</v>
      </c>
    </row>
    <row r="808" spans="1:4">
      <c r="A808" s="159">
        <v>430.5</v>
      </c>
      <c r="B808" s="163" t="s">
        <v>1266</v>
      </c>
      <c r="C808" s="159">
        <v>430.5</v>
      </c>
      <c r="D808" s="163" t="s">
        <v>1404</v>
      </c>
    </row>
    <row r="809" spans="1:4">
      <c r="A809" s="159">
        <v>431</v>
      </c>
      <c r="B809" s="163" t="s">
        <v>1267</v>
      </c>
      <c r="C809" s="159">
        <v>431</v>
      </c>
      <c r="D809" s="163" t="s">
        <v>1405</v>
      </c>
    </row>
    <row r="810" spans="1:4">
      <c r="A810" s="159">
        <v>431.5</v>
      </c>
      <c r="B810" s="163" t="s">
        <v>1268</v>
      </c>
      <c r="C810" s="159">
        <v>431.5</v>
      </c>
      <c r="D810" s="163" t="s">
        <v>1406</v>
      </c>
    </row>
    <row r="811" spans="1:4">
      <c r="A811" s="159">
        <v>432</v>
      </c>
      <c r="B811" s="163" t="s">
        <v>1269</v>
      </c>
      <c r="C811" s="159">
        <v>432</v>
      </c>
      <c r="D811" s="163" t="s">
        <v>1407</v>
      </c>
    </row>
    <row r="812" spans="1:4">
      <c r="A812" s="159">
        <v>432.5</v>
      </c>
      <c r="B812" s="163" t="s">
        <v>1270</v>
      </c>
      <c r="C812" s="159">
        <v>432.5</v>
      </c>
      <c r="D812" s="163" t="s">
        <v>1408</v>
      </c>
    </row>
    <row r="813" spans="1:4">
      <c r="A813" s="159">
        <v>433</v>
      </c>
      <c r="B813" s="163" t="s">
        <v>1271</v>
      </c>
      <c r="C813" s="159">
        <v>433</v>
      </c>
      <c r="D813" s="163" t="s">
        <v>1409</v>
      </c>
    </row>
    <row r="814" spans="1:4">
      <c r="A814" s="159">
        <v>433.5</v>
      </c>
      <c r="B814" s="163" t="s">
        <v>1272</v>
      </c>
      <c r="C814" s="159">
        <v>433.5</v>
      </c>
      <c r="D814" s="163" t="s">
        <v>1410</v>
      </c>
    </row>
    <row r="815" spans="1:4">
      <c r="A815" s="159">
        <v>434</v>
      </c>
      <c r="B815" s="163" t="s">
        <v>1273</v>
      </c>
      <c r="C815" s="159">
        <v>434</v>
      </c>
      <c r="D815" s="163" t="s">
        <v>1411</v>
      </c>
    </row>
    <row r="816" spans="1:4">
      <c r="A816" s="159">
        <v>434.5</v>
      </c>
      <c r="B816" s="163" t="s">
        <v>1274</v>
      </c>
      <c r="C816" s="159">
        <v>434.5</v>
      </c>
      <c r="D816" s="163" t="s">
        <v>1412</v>
      </c>
    </row>
    <row r="817" spans="1:4">
      <c r="A817" s="159">
        <v>435</v>
      </c>
      <c r="B817" s="163" t="s">
        <v>1275</v>
      </c>
      <c r="C817" s="159">
        <v>435</v>
      </c>
      <c r="D817" s="163" t="s">
        <v>1413</v>
      </c>
    </row>
    <row r="818" spans="1:4">
      <c r="A818" s="159">
        <v>435.5</v>
      </c>
      <c r="B818" s="163" t="s">
        <v>1276</v>
      </c>
      <c r="C818" s="159">
        <v>435.5</v>
      </c>
      <c r="D818" s="163" t="s">
        <v>1414</v>
      </c>
    </row>
    <row r="819" spans="1:4">
      <c r="A819" s="159">
        <v>436</v>
      </c>
      <c r="B819" s="163" t="s">
        <v>1277</v>
      </c>
      <c r="C819" s="159">
        <v>436</v>
      </c>
      <c r="D819" s="163" t="s">
        <v>1415</v>
      </c>
    </row>
    <row r="820" spans="1:4">
      <c r="A820" s="159">
        <v>436.5</v>
      </c>
      <c r="B820" s="163" t="s">
        <v>1278</v>
      </c>
      <c r="C820" s="159">
        <v>436.5</v>
      </c>
      <c r="D820" s="163" t="s">
        <v>1416</v>
      </c>
    </row>
    <row r="821" spans="1:4">
      <c r="A821" s="159">
        <v>437</v>
      </c>
      <c r="B821" s="163" t="s">
        <v>1279</v>
      </c>
      <c r="C821" s="159">
        <v>437</v>
      </c>
      <c r="D821" s="163" t="s">
        <v>1417</v>
      </c>
    </row>
    <row r="822" spans="1:4">
      <c r="A822" s="159">
        <v>437.5</v>
      </c>
      <c r="B822" s="163" t="s">
        <v>1280</v>
      </c>
      <c r="C822" s="159">
        <v>437.5</v>
      </c>
      <c r="D822" s="163" t="s">
        <v>1418</v>
      </c>
    </row>
    <row r="823" spans="1:4">
      <c r="A823" s="159">
        <v>438</v>
      </c>
      <c r="B823" s="163" t="s">
        <v>1281</v>
      </c>
      <c r="C823" s="159">
        <v>438</v>
      </c>
      <c r="D823" s="163" t="s">
        <v>1419</v>
      </c>
    </row>
    <row r="824" spans="1:4">
      <c r="A824" s="159">
        <v>438.5</v>
      </c>
      <c r="B824" s="163" t="s">
        <v>1282</v>
      </c>
      <c r="C824" s="159">
        <v>438.5</v>
      </c>
      <c r="D824" s="163" t="s">
        <v>1420</v>
      </c>
    </row>
    <row r="825" spans="1:4">
      <c r="A825" s="159">
        <v>439</v>
      </c>
      <c r="B825" s="163" t="s">
        <v>1283</v>
      </c>
      <c r="C825" s="159">
        <v>439</v>
      </c>
      <c r="D825" s="163" t="s">
        <v>1421</v>
      </c>
    </row>
    <row r="826" spans="1:4">
      <c r="A826" s="159">
        <v>439.5</v>
      </c>
      <c r="B826" s="163" t="s">
        <v>1284</v>
      </c>
      <c r="C826" s="159">
        <v>439.5</v>
      </c>
      <c r="D826" s="163" t="s">
        <v>1422</v>
      </c>
    </row>
    <row r="827" spans="1:4">
      <c r="A827" s="159">
        <v>440</v>
      </c>
      <c r="B827" s="163" t="s">
        <v>1285</v>
      </c>
      <c r="C827" s="159">
        <v>440</v>
      </c>
      <c r="D827" s="163" t="s">
        <v>1423</v>
      </c>
    </row>
    <row r="828" spans="1:4">
      <c r="A828" s="159">
        <v>440.5</v>
      </c>
      <c r="B828" s="163" t="s">
        <v>1286</v>
      </c>
      <c r="C828" s="159">
        <v>440.5</v>
      </c>
      <c r="D828" s="163" t="s">
        <v>1424</v>
      </c>
    </row>
    <row r="829" spans="1:4">
      <c r="A829" s="159">
        <v>441</v>
      </c>
      <c r="B829" s="163" t="s">
        <v>1287</v>
      </c>
      <c r="C829" s="159">
        <v>441</v>
      </c>
      <c r="D829" s="163" t="s">
        <v>1425</v>
      </c>
    </row>
    <row r="830" spans="1:4">
      <c r="A830" s="159">
        <v>441.5</v>
      </c>
      <c r="B830" s="163" t="s">
        <v>1288</v>
      </c>
      <c r="C830" s="159">
        <v>441.5</v>
      </c>
      <c r="D830" s="163" t="s">
        <v>1426</v>
      </c>
    </row>
    <row r="831" spans="1:4">
      <c r="A831" s="159">
        <v>442</v>
      </c>
      <c r="B831" s="163" t="s">
        <v>1289</v>
      </c>
      <c r="C831" s="159">
        <v>442</v>
      </c>
      <c r="D831" s="163" t="s">
        <v>1427</v>
      </c>
    </row>
    <row r="832" spans="1:4">
      <c r="A832" s="159">
        <v>442.5</v>
      </c>
      <c r="B832" s="163" t="s">
        <v>1290</v>
      </c>
      <c r="C832" s="159">
        <v>442.5</v>
      </c>
      <c r="D832" s="163" t="s">
        <v>1428</v>
      </c>
    </row>
    <row r="833" spans="1:4">
      <c r="A833" s="159">
        <v>443</v>
      </c>
      <c r="B833" s="163" t="s">
        <v>1291</v>
      </c>
      <c r="C833" s="159">
        <v>443</v>
      </c>
      <c r="D833" s="163" t="s">
        <v>1429</v>
      </c>
    </row>
    <row r="834" spans="1:4">
      <c r="A834" s="159">
        <v>443.5</v>
      </c>
      <c r="B834" s="163" t="s">
        <v>1292</v>
      </c>
      <c r="C834" s="159">
        <v>443.5</v>
      </c>
      <c r="D834" s="163" t="s">
        <v>1430</v>
      </c>
    </row>
    <row r="835" spans="1:4">
      <c r="A835" s="159">
        <v>444</v>
      </c>
      <c r="B835" s="163" t="s">
        <v>1293</v>
      </c>
      <c r="C835" s="159">
        <v>444</v>
      </c>
      <c r="D835" s="163" t="s">
        <v>1431</v>
      </c>
    </row>
    <row r="836" spans="1:4">
      <c r="A836" s="159">
        <v>444.5</v>
      </c>
      <c r="B836" s="163" t="s">
        <v>1294</v>
      </c>
      <c r="C836" s="159">
        <v>444.5</v>
      </c>
      <c r="D836" s="163" t="s">
        <v>1432</v>
      </c>
    </row>
    <row r="837" spans="1:4">
      <c r="A837" s="159">
        <v>445</v>
      </c>
      <c r="B837" s="163" t="s">
        <v>1295</v>
      </c>
      <c r="C837" s="159">
        <v>445</v>
      </c>
      <c r="D837" s="163" t="s">
        <v>1433</v>
      </c>
    </row>
    <row r="838" spans="1:4">
      <c r="A838" s="159">
        <v>445.5</v>
      </c>
      <c r="B838" s="163" t="s">
        <v>1296</v>
      </c>
      <c r="C838" s="159">
        <v>445.5</v>
      </c>
      <c r="D838" s="163" t="s">
        <v>1434</v>
      </c>
    </row>
    <row r="839" spans="1:4">
      <c r="A839" s="159">
        <v>446</v>
      </c>
      <c r="B839" s="163" t="s">
        <v>1297</v>
      </c>
      <c r="C839" s="159">
        <v>446</v>
      </c>
      <c r="D839" s="163" t="s">
        <v>1435</v>
      </c>
    </row>
    <row r="840" spans="1:4">
      <c r="A840" s="159">
        <v>446.5</v>
      </c>
      <c r="B840" s="163" t="s">
        <v>1298</v>
      </c>
      <c r="C840" s="159">
        <v>446.5</v>
      </c>
      <c r="D840" s="163" t="s">
        <v>1436</v>
      </c>
    </row>
    <row r="841" spans="1:4">
      <c r="A841" s="159">
        <v>447</v>
      </c>
      <c r="B841" s="163" t="s">
        <v>1299</v>
      </c>
      <c r="C841" s="159">
        <v>447</v>
      </c>
      <c r="D841" s="163" t="s">
        <v>1437</v>
      </c>
    </row>
    <row r="842" spans="1:4">
      <c r="A842" s="159">
        <v>447.5</v>
      </c>
      <c r="B842" s="163" t="s">
        <v>1300</v>
      </c>
      <c r="C842" s="159">
        <v>447.5</v>
      </c>
      <c r="D842" s="163" t="s">
        <v>1438</v>
      </c>
    </row>
    <row r="843" spans="1:4">
      <c r="A843" s="159">
        <v>448</v>
      </c>
      <c r="B843" s="163" t="s">
        <v>1301</v>
      </c>
      <c r="C843" s="159">
        <v>448</v>
      </c>
      <c r="D843" s="163" t="s">
        <v>1439</v>
      </c>
    </row>
    <row r="844" spans="1:4">
      <c r="A844" s="159">
        <v>448.5</v>
      </c>
      <c r="B844" s="163" t="s">
        <v>1302</v>
      </c>
      <c r="C844" s="159">
        <v>448.5</v>
      </c>
      <c r="D844" s="163" t="s">
        <v>1440</v>
      </c>
    </row>
    <row r="845" spans="1:4">
      <c r="A845" s="159">
        <v>449</v>
      </c>
      <c r="B845" s="163" t="s">
        <v>1303</v>
      </c>
      <c r="C845" s="159">
        <v>449</v>
      </c>
      <c r="D845" s="163" t="s">
        <v>1441</v>
      </c>
    </row>
    <row r="846" spans="1:4">
      <c r="A846" s="159">
        <v>449.5</v>
      </c>
      <c r="B846" s="163" t="s">
        <v>1304</v>
      </c>
      <c r="C846" s="159">
        <v>449.5</v>
      </c>
      <c r="D846" s="163" t="s">
        <v>1442</v>
      </c>
    </row>
    <row r="847" spans="1:4">
      <c r="A847" s="159">
        <v>450</v>
      </c>
      <c r="B847" s="163" t="s">
        <v>1305</v>
      </c>
      <c r="C847" s="159">
        <v>450</v>
      </c>
      <c r="D847" s="163" t="s">
        <v>1443</v>
      </c>
    </row>
    <row r="848" spans="1:4">
      <c r="A848" s="159">
        <v>450.5</v>
      </c>
      <c r="B848" s="163" t="s">
        <v>1306</v>
      </c>
      <c r="C848" s="159">
        <v>450.5</v>
      </c>
      <c r="D848" s="163" t="s">
        <v>1444</v>
      </c>
    </row>
    <row r="849" spans="1:4">
      <c r="A849" s="159">
        <v>451</v>
      </c>
      <c r="B849" s="163" t="s">
        <v>1307</v>
      </c>
      <c r="C849" s="159">
        <v>451</v>
      </c>
      <c r="D849" s="163" t="s">
        <v>1445</v>
      </c>
    </row>
    <row r="850" spans="1:4">
      <c r="A850" s="159">
        <v>451.5</v>
      </c>
      <c r="B850" s="163" t="s">
        <v>1308</v>
      </c>
      <c r="C850" s="159">
        <v>451.5</v>
      </c>
      <c r="D850" s="163" t="s">
        <v>1446</v>
      </c>
    </row>
    <row r="851" spans="1:4">
      <c r="A851" s="159">
        <v>452</v>
      </c>
      <c r="B851" s="163" t="s">
        <v>1309</v>
      </c>
      <c r="C851" s="159">
        <v>452</v>
      </c>
      <c r="D851" s="163" t="s">
        <v>1447</v>
      </c>
    </row>
    <row r="852" spans="1:4">
      <c r="A852" s="159">
        <v>452.5</v>
      </c>
      <c r="B852" s="163" t="s">
        <v>1310</v>
      </c>
      <c r="C852" s="159">
        <v>452.5</v>
      </c>
      <c r="D852" s="163" t="s">
        <v>1448</v>
      </c>
    </row>
    <row r="853" spans="1:4">
      <c r="A853" s="159">
        <v>453</v>
      </c>
      <c r="B853" s="163" t="s">
        <v>1311</v>
      </c>
      <c r="C853" s="159">
        <v>453</v>
      </c>
      <c r="D853" s="163" t="s">
        <v>1449</v>
      </c>
    </row>
    <row r="854" spans="1:4">
      <c r="A854" s="159">
        <v>453.5</v>
      </c>
      <c r="B854" s="163" t="s">
        <v>1312</v>
      </c>
      <c r="C854" s="159">
        <v>453.5</v>
      </c>
      <c r="D854" s="163" t="s">
        <v>1450</v>
      </c>
    </row>
    <row r="855" spans="1:4">
      <c r="A855" s="159">
        <v>454</v>
      </c>
      <c r="B855" s="163" t="s">
        <v>1313</v>
      </c>
      <c r="C855" s="159">
        <v>454</v>
      </c>
      <c r="D855" s="163" t="s">
        <v>1451</v>
      </c>
    </row>
    <row r="856" spans="1:4">
      <c r="A856" s="159">
        <v>454.5</v>
      </c>
      <c r="B856" s="163" t="s">
        <v>1314</v>
      </c>
      <c r="C856" s="159">
        <v>454.5</v>
      </c>
      <c r="D856" s="163" t="s">
        <v>1452</v>
      </c>
    </row>
    <row r="857" spans="1:4">
      <c r="A857" s="159">
        <v>455</v>
      </c>
      <c r="B857" s="163" t="s">
        <v>660</v>
      </c>
      <c r="C857" s="159">
        <v>455</v>
      </c>
      <c r="D857" s="163" t="s">
        <v>1453</v>
      </c>
    </row>
    <row r="858" spans="1:4">
      <c r="A858" s="159">
        <v>455.5</v>
      </c>
      <c r="B858" s="163" t="s">
        <v>661</v>
      </c>
      <c r="C858" s="159">
        <v>455.5</v>
      </c>
      <c r="D858" s="163" t="s">
        <v>1454</v>
      </c>
    </row>
    <row r="859" spans="1:4">
      <c r="A859" s="159">
        <v>456</v>
      </c>
      <c r="B859" s="163" t="s">
        <v>662</v>
      </c>
      <c r="C859" s="159">
        <v>456</v>
      </c>
      <c r="D859" s="163" t="s">
        <v>1455</v>
      </c>
    </row>
    <row r="860" spans="1:4">
      <c r="A860" s="159">
        <v>456.5</v>
      </c>
      <c r="B860" s="163" t="s">
        <v>663</v>
      </c>
      <c r="C860" s="159">
        <v>456.5</v>
      </c>
      <c r="D860" s="163" t="s">
        <v>1456</v>
      </c>
    </row>
    <row r="861" spans="1:4">
      <c r="A861" s="159">
        <v>457</v>
      </c>
      <c r="B861" s="163" t="s">
        <v>679</v>
      </c>
      <c r="C861" s="159">
        <v>457</v>
      </c>
      <c r="D861" s="163" t="s">
        <v>1457</v>
      </c>
    </row>
    <row r="862" spans="1:4">
      <c r="A862" s="159">
        <v>457.5</v>
      </c>
      <c r="B862" s="163" t="s">
        <v>664</v>
      </c>
      <c r="C862" s="159">
        <v>457.5</v>
      </c>
      <c r="D862" s="163" t="s">
        <v>1458</v>
      </c>
    </row>
    <row r="863" spans="1:4">
      <c r="A863" s="159">
        <v>458</v>
      </c>
      <c r="B863" s="163" t="s">
        <v>665</v>
      </c>
      <c r="C863" s="159">
        <v>458</v>
      </c>
      <c r="D863" s="163" t="s">
        <v>1459</v>
      </c>
    </row>
    <row r="864" spans="1:4">
      <c r="A864" s="159">
        <v>458.5</v>
      </c>
      <c r="B864" s="163" t="s">
        <v>666</v>
      </c>
      <c r="C864" s="159">
        <v>458.5</v>
      </c>
      <c r="D864" s="163" t="s">
        <v>1460</v>
      </c>
    </row>
    <row r="865" spans="1:4">
      <c r="A865" s="159">
        <v>459</v>
      </c>
      <c r="B865" s="163" t="s">
        <v>667</v>
      </c>
      <c r="C865" s="159">
        <v>459</v>
      </c>
      <c r="D865" s="163" t="s">
        <v>1461</v>
      </c>
    </row>
    <row r="866" spans="1:4">
      <c r="A866" s="159">
        <v>459.5</v>
      </c>
      <c r="B866" s="163" t="s">
        <v>668</v>
      </c>
      <c r="C866" s="159">
        <v>459.5</v>
      </c>
      <c r="D866" s="163" t="s">
        <v>1462</v>
      </c>
    </row>
    <row r="867" spans="1:4">
      <c r="A867" s="159">
        <v>460</v>
      </c>
      <c r="B867" s="163" t="s">
        <v>669</v>
      </c>
      <c r="C867" s="159">
        <v>460</v>
      </c>
      <c r="D867" s="163" t="s">
        <v>1463</v>
      </c>
    </row>
    <row r="868" spans="1:4">
      <c r="A868" s="159">
        <v>460.5</v>
      </c>
      <c r="B868" s="163" t="s">
        <v>670</v>
      </c>
      <c r="C868" s="159">
        <v>460.5</v>
      </c>
      <c r="D868" s="163" t="s">
        <v>1464</v>
      </c>
    </row>
    <row r="869" spans="1:4">
      <c r="A869" s="159">
        <v>461</v>
      </c>
      <c r="B869" s="163" t="s">
        <v>671</v>
      </c>
      <c r="C869" s="159">
        <v>461</v>
      </c>
      <c r="D869" s="163" t="s">
        <v>1465</v>
      </c>
    </row>
    <row r="870" spans="1:4">
      <c r="A870" s="159">
        <v>461.5</v>
      </c>
      <c r="B870" s="163" t="s">
        <v>672</v>
      </c>
      <c r="C870" s="159">
        <v>461.5</v>
      </c>
      <c r="D870" s="163" t="s">
        <v>1466</v>
      </c>
    </row>
    <row r="871" spans="1:4">
      <c r="A871" s="159">
        <v>462</v>
      </c>
      <c r="B871" s="163" t="s">
        <v>673</v>
      </c>
      <c r="C871" s="159">
        <v>462</v>
      </c>
      <c r="D871" s="163" t="s">
        <v>1467</v>
      </c>
    </row>
    <row r="872" spans="1:4">
      <c r="A872" s="159">
        <v>462.5</v>
      </c>
      <c r="B872" s="163" t="s">
        <v>674</v>
      </c>
      <c r="C872" s="159">
        <v>462.5</v>
      </c>
      <c r="D872" s="163" t="s">
        <v>1468</v>
      </c>
    </row>
    <row r="873" spans="1:4">
      <c r="A873" s="159">
        <v>463</v>
      </c>
      <c r="B873" s="163" t="s">
        <v>675</v>
      </c>
      <c r="C873" s="159">
        <v>463</v>
      </c>
      <c r="D873" s="163" t="s">
        <v>1469</v>
      </c>
    </row>
    <row r="874" spans="1:4">
      <c r="A874" s="159">
        <v>463.5</v>
      </c>
      <c r="B874" s="163" t="s">
        <v>676</v>
      </c>
      <c r="C874" s="159">
        <v>463.5</v>
      </c>
      <c r="D874" s="163" t="s">
        <v>1470</v>
      </c>
    </row>
    <row r="875" spans="1:4">
      <c r="A875" s="159">
        <v>464</v>
      </c>
      <c r="B875" s="163" t="s">
        <v>677</v>
      </c>
      <c r="C875" s="159">
        <v>464</v>
      </c>
      <c r="D875" s="163" t="s">
        <v>1471</v>
      </c>
    </row>
    <row r="876" spans="1:4">
      <c r="A876" s="159">
        <v>464.5</v>
      </c>
      <c r="B876" s="163" t="s">
        <v>678</v>
      </c>
      <c r="C876" s="159">
        <v>464.5</v>
      </c>
      <c r="D876" s="163" t="s">
        <v>1472</v>
      </c>
    </row>
    <row r="877" spans="1:4">
      <c r="A877" s="159">
        <v>465</v>
      </c>
      <c r="B877" s="163" t="s">
        <v>1315</v>
      </c>
      <c r="C877" s="159">
        <v>465</v>
      </c>
      <c r="D877" s="163" t="s">
        <v>1473</v>
      </c>
    </row>
    <row r="878" spans="1:4">
      <c r="A878" s="159">
        <v>465.5</v>
      </c>
      <c r="B878" s="163" t="s">
        <v>1316</v>
      </c>
      <c r="C878" s="159">
        <v>465.5</v>
      </c>
      <c r="D878" s="163" t="s">
        <v>1474</v>
      </c>
    </row>
    <row r="879" spans="1:4">
      <c r="A879" s="159">
        <v>466</v>
      </c>
      <c r="B879" s="163" t="s">
        <v>1317</v>
      </c>
      <c r="C879" s="159">
        <v>466</v>
      </c>
      <c r="D879" s="163" t="s">
        <v>1475</v>
      </c>
    </row>
    <row r="880" spans="1:4">
      <c r="A880" s="159">
        <v>466.5</v>
      </c>
      <c r="B880" s="163" t="s">
        <v>1318</v>
      </c>
      <c r="C880" s="159">
        <v>466.5</v>
      </c>
      <c r="D880" s="163" t="s">
        <v>1476</v>
      </c>
    </row>
    <row r="881" spans="1:4">
      <c r="A881" s="159">
        <v>467</v>
      </c>
      <c r="B881" s="163" t="s">
        <v>1319</v>
      </c>
      <c r="C881" s="159">
        <v>467</v>
      </c>
      <c r="D881" s="163" t="s">
        <v>1477</v>
      </c>
    </row>
    <row r="882" spans="1:4">
      <c r="A882" s="159">
        <v>467.5</v>
      </c>
      <c r="B882" s="163" t="s">
        <v>1320</v>
      </c>
      <c r="C882" s="159">
        <v>467.5</v>
      </c>
      <c r="D882" s="163" t="s">
        <v>1478</v>
      </c>
    </row>
    <row r="883" spans="1:4">
      <c r="A883" s="159">
        <v>468</v>
      </c>
      <c r="B883" s="163" t="s">
        <v>1321</v>
      </c>
      <c r="C883" s="159">
        <v>468</v>
      </c>
      <c r="D883" s="163" t="s">
        <v>1479</v>
      </c>
    </row>
    <row r="884" spans="1:4">
      <c r="A884" s="159">
        <v>468.5</v>
      </c>
      <c r="B884" s="163" t="s">
        <v>1322</v>
      </c>
      <c r="C884" s="159">
        <v>468.5</v>
      </c>
      <c r="D884" s="163" t="s">
        <v>1480</v>
      </c>
    </row>
    <row r="885" spans="1:4">
      <c r="A885" s="159">
        <v>469</v>
      </c>
      <c r="B885" s="163" t="s">
        <v>1323</v>
      </c>
      <c r="C885" s="159">
        <v>469</v>
      </c>
      <c r="D885" s="163" t="s">
        <v>1481</v>
      </c>
    </row>
    <row r="886" spans="1:4">
      <c r="A886" s="159">
        <v>469.5</v>
      </c>
      <c r="B886" s="163" t="s">
        <v>1324</v>
      </c>
      <c r="C886" s="159">
        <v>469.5</v>
      </c>
      <c r="D886" s="163" t="s">
        <v>1482</v>
      </c>
    </row>
    <row r="887" spans="1:4">
      <c r="A887" s="159">
        <v>470</v>
      </c>
      <c r="B887" s="163" t="s">
        <v>1325</v>
      </c>
      <c r="C887" s="159">
        <v>470</v>
      </c>
      <c r="D887" s="163" t="s">
        <v>1483</v>
      </c>
    </row>
    <row r="888" spans="1:4">
      <c r="A888" s="159">
        <v>470.5</v>
      </c>
      <c r="B888" s="163" t="s">
        <v>1326</v>
      </c>
      <c r="C888" s="159">
        <v>470.5</v>
      </c>
      <c r="D888" s="163" t="s">
        <v>1484</v>
      </c>
    </row>
    <row r="889" spans="1:4">
      <c r="A889" s="159">
        <v>471</v>
      </c>
      <c r="B889" s="163" t="s">
        <v>1327</v>
      </c>
      <c r="C889" s="159">
        <v>471</v>
      </c>
      <c r="D889" s="163" t="s">
        <v>1485</v>
      </c>
    </row>
    <row r="890" spans="1:4">
      <c r="A890" s="159">
        <v>471.5</v>
      </c>
      <c r="B890" s="163" t="s">
        <v>1328</v>
      </c>
      <c r="C890" s="159">
        <v>471.5</v>
      </c>
      <c r="D890" s="163" t="s">
        <v>1486</v>
      </c>
    </row>
    <row r="891" spans="1:4">
      <c r="A891" s="159">
        <v>472</v>
      </c>
      <c r="B891" s="163" t="s">
        <v>1329</v>
      </c>
      <c r="C891" s="159">
        <v>472</v>
      </c>
      <c r="D891" s="163" t="s">
        <v>1487</v>
      </c>
    </row>
    <row r="892" spans="1:4">
      <c r="A892" s="159">
        <v>472.5</v>
      </c>
      <c r="B892" s="163" t="s">
        <v>1330</v>
      </c>
      <c r="C892" s="159">
        <v>472.5</v>
      </c>
      <c r="D892" s="163" t="s">
        <v>1488</v>
      </c>
    </row>
    <row r="893" spans="1:4">
      <c r="A893" s="159">
        <v>473</v>
      </c>
      <c r="B893" s="163" t="s">
        <v>1331</v>
      </c>
      <c r="C893" s="159">
        <v>473</v>
      </c>
      <c r="D893" s="163" t="s">
        <v>1489</v>
      </c>
    </row>
    <row r="894" spans="1:4">
      <c r="A894" s="159">
        <v>473.5</v>
      </c>
      <c r="B894" s="163" t="s">
        <v>1332</v>
      </c>
      <c r="C894" s="159">
        <v>473.5</v>
      </c>
      <c r="D894" s="163" t="s">
        <v>1490</v>
      </c>
    </row>
    <row r="895" spans="1:4">
      <c r="A895" s="159">
        <v>474</v>
      </c>
      <c r="B895" s="163" t="s">
        <v>1333</v>
      </c>
      <c r="C895" s="159">
        <v>474</v>
      </c>
      <c r="D895" s="163" t="s">
        <v>1491</v>
      </c>
    </row>
    <row r="896" spans="1:4">
      <c r="A896" s="159">
        <v>474.5</v>
      </c>
      <c r="B896" s="194" t="s">
        <v>1866</v>
      </c>
      <c r="C896" s="159">
        <v>474.5</v>
      </c>
      <c r="D896" s="163" t="s">
        <v>1492</v>
      </c>
    </row>
    <row r="897" spans="1:4">
      <c r="A897" s="159">
        <v>475</v>
      </c>
      <c r="B897" s="163" t="s">
        <v>1334</v>
      </c>
      <c r="C897" s="159">
        <v>475</v>
      </c>
      <c r="D897" s="163" t="s">
        <v>1493</v>
      </c>
    </row>
    <row r="898" spans="1:4">
      <c r="A898" s="159">
        <v>475.5</v>
      </c>
      <c r="B898" s="163" t="s">
        <v>1335</v>
      </c>
      <c r="C898" s="159">
        <v>475.5</v>
      </c>
      <c r="D898" s="163" t="s">
        <v>1494</v>
      </c>
    </row>
    <row r="899" spans="1:4">
      <c r="A899" s="159">
        <v>476</v>
      </c>
      <c r="B899" s="163" t="s">
        <v>1336</v>
      </c>
      <c r="C899" s="159">
        <v>476</v>
      </c>
      <c r="D899" s="163" t="s">
        <v>1495</v>
      </c>
    </row>
    <row r="900" spans="1:4">
      <c r="A900" s="159">
        <v>476.5</v>
      </c>
      <c r="B900" s="163" t="s">
        <v>1337</v>
      </c>
      <c r="C900" s="159">
        <v>476.5</v>
      </c>
      <c r="D900" s="163" t="s">
        <v>1496</v>
      </c>
    </row>
    <row r="901" spans="1:4">
      <c r="A901" s="159">
        <v>477</v>
      </c>
      <c r="B901" s="163" t="s">
        <v>1338</v>
      </c>
      <c r="C901" s="159">
        <v>477</v>
      </c>
      <c r="D901" s="163" t="s">
        <v>1497</v>
      </c>
    </row>
    <row r="902" spans="1:4">
      <c r="A902" s="159">
        <v>477.5</v>
      </c>
      <c r="B902" s="163" t="s">
        <v>1339</v>
      </c>
      <c r="C902" s="159">
        <v>477.5</v>
      </c>
      <c r="D902" s="163" t="s">
        <v>1498</v>
      </c>
    </row>
    <row r="903" spans="1:4">
      <c r="A903" s="159">
        <v>478</v>
      </c>
      <c r="B903" s="163" t="s">
        <v>1340</v>
      </c>
      <c r="C903" s="159">
        <v>478</v>
      </c>
      <c r="D903" s="163" t="s">
        <v>1499</v>
      </c>
    </row>
    <row r="904" spans="1:4">
      <c r="A904" s="159">
        <v>478.5</v>
      </c>
      <c r="B904" s="163" t="s">
        <v>1341</v>
      </c>
      <c r="C904" s="159">
        <v>478.5</v>
      </c>
      <c r="D904" s="163" t="s">
        <v>1500</v>
      </c>
    </row>
    <row r="905" spans="1:4">
      <c r="A905" s="159">
        <v>479</v>
      </c>
      <c r="B905" s="163" t="s">
        <v>1342</v>
      </c>
      <c r="C905" s="159">
        <v>479</v>
      </c>
      <c r="D905" s="163" t="s">
        <v>1501</v>
      </c>
    </row>
    <row r="906" spans="1:4">
      <c r="A906" s="159">
        <v>479.5</v>
      </c>
      <c r="B906" s="163" t="s">
        <v>1343</v>
      </c>
      <c r="C906" s="159">
        <v>479.5</v>
      </c>
      <c r="D906" s="163" t="s">
        <v>1502</v>
      </c>
    </row>
    <row r="907" spans="1:4">
      <c r="A907" s="159">
        <v>480</v>
      </c>
      <c r="B907" s="163" t="s">
        <v>324</v>
      </c>
      <c r="C907" s="159">
        <v>480</v>
      </c>
      <c r="D907" s="163" t="s">
        <v>1503</v>
      </c>
    </row>
    <row r="908" spans="1:4">
      <c r="A908" s="159">
        <v>480.5</v>
      </c>
      <c r="B908" s="163" t="s">
        <v>325</v>
      </c>
      <c r="C908" s="159">
        <v>480.5</v>
      </c>
      <c r="D908" s="163" t="s">
        <v>1504</v>
      </c>
    </row>
    <row r="909" spans="1:4">
      <c r="A909" s="159">
        <v>481</v>
      </c>
      <c r="B909" s="163" t="s">
        <v>326</v>
      </c>
      <c r="C909" s="159">
        <v>481</v>
      </c>
      <c r="D909" s="163" t="s">
        <v>1505</v>
      </c>
    </row>
    <row r="910" spans="1:4">
      <c r="A910" s="159">
        <v>481.5</v>
      </c>
      <c r="B910" s="163" t="s">
        <v>327</v>
      </c>
      <c r="C910" s="159">
        <v>481.5</v>
      </c>
      <c r="D910" s="163" t="s">
        <v>1506</v>
      </c>
    </row>
    <row r="911" spans="1:4">
      <c r="A911" s="159">
        <v>482</v>
      </c>
      <c r="B911" s="163" t="s">
        <v>328</v>
      </c>
      <c r="C911" s="159">
        <v>482</v>
      </c>
      <c r="D911" s="163" t="s">
        <v>1507</v>
      </c>
    </row>
    <row r="912" spans="1:4">
      <c r="A912" s="159">
        <v>482.5</v>
      </c>
      <c r="B912" s="163" t="s">
        <v>329</v>
      </c>
      <c r="C912" s="159">
        <v>482.5</v>
      </c>
      <c r="D912" s="163" t="s">
        <v>1508</v>
      </c>
    </row>
    <row r="913" spans="1:4">
      <c r="A913" s="159">
        <v>483</v>
      </c>
      <c r="B913" s="163" t="s">
        <v>330</v>
      </c>
      <c r="C913" s="159">
        <v>483</v>
      </c>
      <c r="D913" s="163" t="s">
        <v>1509</v>
      </c>
    </row>
    <row r="914" spans="1:4">
      <c r="A914" s="159">
        <v>483.5</v>
      </c>
      <c r="B914" s="163" t="s">
        <v>331</v>
      </c>
      <c r="C914" s="159">
        <v>483.5</v>
      </c>
      <c r="D914" s="163" t="s">
        <v>1510</v>
      </c>
    </row>
    <row r="915" spans="1:4">
      <c r="A915" s="159">
        <v>484</v>
      </c>
      <c r="B915" s="163" t="s">
        <v>332</v>
      </c>
      <c r="C915" s="159">
        <v>484</v>
      </c>
      <c r="D915" s="163" t="s">
        <v>1511</v>
      </c>
    </row>
    <row r="916" spans="1:4">
      <c r="A916" s="159">
        <v>484.5</v>
      </c>
      <c r="B916" s="163" t="s">
        <v>333</v>
      </c>
      <c r="C916" s="159">
        <v>484.5</v>
      </c>
      <c r="D916" s="163" t="s">
        <v>1512</v>
      </c>
    </row>
    <row r="917" spans="1:4">
      <c r="A917" s="159">
        <v>485</v>
      </c>
      <c r="B917" s="163" t="s">
        <v>334</v>
      </c>
      <c r="C917" s="159">
        <v>485</v>
      </c>
      <c r="D917" s="163" t="s">
        <v>1513</v>
      </c>
    </row>
    <row r="918" spans="1:4">
      <c r="A918" s="159">
        <v>485.5</v>
      </c>
      <c r="B918" s="163" t="s">
        <v>335</v>
      </c>
      <c r="C918" s="159">
        <v>485.5</v>
      </c>
      <c r="D918" s="163" t="s">
        <v>1514</v>
      </c>
    </row>
    <row r="919" spans="1:4">
      <c r="A919" s="159">
        <v>486</v>
      </c>
      <c r="B919" s="163" t="s">
        <v>336</v>
      </c>
      <c r="C919" s="159">
        <v>486</v>
      </c>
      <c r="D919" s="163" t="s">
        <v>1515</v>
      </c>
    </row>
    <row r="920" spans="1:4">
      <c r="A920" s="159">
        <v>486.5</v>
      </c>
      <c r="B920" s="163" t="s">
        <v>337</v>
      </c>
      <c r="C920" s="159">
        <v>486.5</v>
      </c>
      <c r="D920" s="163" t="s">
        <v>1516</v>
      </c>
    </row>
    <row r="921" spans="1:4">
      <c r="A921" s="159">
        <v>487</v>
      </c>
      <c r="B921" s="163" t="s">
        <v>338</v>
      </c>
      <c r="C921" s="159">
        <v>487</v>
      </c>
      <c r="D921" s="163" t="s">
        <v>1517</v>
      </c>
    </row>
    <row r="922" spans="1:4">
      <c r="A922" s="159">
        <v>487.5</v>
      </c>
      <c r="B922" s="163" t="s">
        <v>339</v>
      </c>
      <c r="C922" s="159">
        <v>487.5</v>
      </c>
      <c r="D922" s="163" t="s">
        <v>1518</v>
      </c>
    </row>
    <row r="923" spans="1:4">
      <c r="A923" s="159">
        <v>488</v>
      </c>
      <c r="B923" s="163" t="s">
        <v>340</v>
      </c>
      <c r="C923" s="159">
        <v>488</v>
      </c>
      <c r="D923" s="163" t="s">
        <v>1519</v>
      </c>
    </row>
    <row r="924" spans="1:4">
      <c r="A924" s="159">
        <v>488.5</v>
      </c>
      <c r="B924" s="163" t="s">
        <v>341</v>
      </c>
      <c r="C924" s="159">
        <v>488.5</v>
      </c>
      <c r="D924" s="163" t="s">
        <v>1520</v>
      </c>
    </row>
    <row r="925" spans="1:4">
      <c r="A925" s="159">
        <v>489</v>
      </c>
      <c r="B925" s="163" t="s">
        <v>342</v>
      </c>
      <c r="C925" s="159">
        <v>489</v>
      </c>
      <c r="D925" s="163" t="s">
        <v>1521</v>
      </c>
    </row>
    <row r="926" spans="1:4">
      <c r="A926" s="159">
        <v>489.5</v>
      </c>
      <c r="B926" s="163" t="s">
        <v>343</v>
      </c>
      <c r="C926" s="159">
        <v>489.5</v>
      </c>
      <c r="D926" s="163" t="s">
        <v>1522</v>
      </c>
    </row>
    <row r="927" spans="1:4">
      <c r="A927" s="159">
        <v>490</v>
      </c>
      <c r="B927" s="163" t="s">
        <v>344</v>
      </c>
      <c r="C927" s="159">
        <v>490</v>
      </c>
      <c r="D927" s="163" t="s">
        <v>1523</v>
      </c>
    </row>
    <row r="928" spans="1:4">
      <c r="A928" s="159">
        <v>490.5</v>
      </c>
      <c r="B928" s="163" t="s">
        <v>345</v>
      </c>
      <c r="C928" s="159">
        <v>490.5</v>
      </c>
      <c r="D928" s="163" t="s">
        <v>1524</v>
      </c>
    </row>
    <row r="929" spans="1:4">
      <c r="A929" s="159">
        <v>491</v>
      </c>
      <c r="B929" s="163" t="s">
        <v>346</v>
      </c>
      <c r="C929" s="159">
        <v>491</v>
      </c>
      <c r="D929" s="163" t="s">
        <v>1525</v>
      </c>
    </row>
    <row r="930" spans="1:4">
      <c r="A930" s="159">
        <v>491.5</v>
      </c>
      <c r="B930" s="163" t="s">
        <v>347</v>
      </c>
      <c r="C930" s="159">
        <v>491.5</v>
      </c>
      <c r="D930" s="163" t="s">
        <v>1526</v>
      </c>
    </row>
    <row r="931" spans="1:4">
      <c r="A931" s="159">
        <v>492</v>
      </c>
      <c r="B931" s="163" t="s">
        <v>348</v>
      </c>
      <c r="C931" s="159">
        <v>492</v>
      </c>
      <c r="D931" s="163" t="s">
        <v>1527</v>
      </c>
    </row>
    <row r="932" spans="1:4">
      <c r="A932" s="159">
        <v>492.5</v>
      </c>
      <c r="B932" s="163" t="s">
        <v>349</v>
      </c>
      <c r="C932" s="159">
        <v>492.5</v>
      </c>
      <c r="D932" s="163" t="s">
        <v>1528</v>
      </c>
    </row>
    <row r="933" spans="1:4">
      <c r="A933" s="159">
        <v>493</v>
      </c>
      <c r="B933" s="163" t="s">
        <v>350</v>
      </c>
      <c r="C933" s="159">
        <v>493</v>
      </c>
      <c r="D933" s="163" t="s">
        <v>1529</v>
      </c>
    </row>
    <row r="934" spans="1:4">
      <c r="A934" s="159">
        <v>493.5</v>
      </c>
      <c r="B934" s="163" t="s">
        <v>351</v>
      </c>
      <c r="C934" s="159">
        <v>493.5</v>
      </c>
      <c r="D934" s="163" t="s">
        <v>1530</v>
      </c>
    </row>
    <row r="935" spans="1:4">
      <c r="A935" s="159">
        <v>494</v>
      </c>
      <c r="B935" s="163" t="s">
        <v>352</v>
      </c>
      <c r="C935" s="159">
        <v>494</v>
      </c>
      <c r="D935" s="163" t="s">
        <v>1531</v>
      </c>
    </row>
    <row r="936" spans="1:4">
      <c r="A936" s="159">
        <v>494.5</v>
      </c>
      <c r="B936" s="163" t="s">
        <v>353</v>
      </c>
      <c r="C936" s="159">
        <v>494.5</v>
      </c>
      <c r="D936" s="163" t="s">
        <v>1532</v>
      </c>
    </row>
    <row r="937" spans="1:4">
      <c r="A937" s="159">
        <v>495</v>
      </c>
      <c r="B937" s="163" t="s">
        <v>354</v>
      </c>
      <c r="C937" s="159">
        <v>495</v>
      </c>
      <c r="D937" s="163" t="s">
        <v>1533</v>
      </c>
    </row>
    <row r="938" spans="1:4">
      <c r="A938" s="159">
        <v>495.5</v>
      </c>
      <c r="B938" s="163" t="s">
        <v>355</v>
      </c>
      <c r="C938" s="159">
        <v>495.5</v>
      </c>
      <c r="D938" s="163" t="s">
        <v>1534</v>
      </c>
    </row>
    <row r="939" spans="1:4">
      <c r="A939" s="159">
        <v>496</v>
      </c>
      <c r="B939" s="163" t="s">
        <v>356</v>
      </c>
      <c r="C939" s="159">
        <v>496</v>
      </c>
      <c r="D939" s="163" t="s">
        <v>1535</v>
      </c>
    </row>
    <row r="940" spans="1:4">
      <c r="A940" s="159">
        <v>496.5</v>
      </c>
      <c r="B940" s="163" t="s">
        <v>357</v>
      </c>
      <c r="C940" s="159">
        <v>496.5</v>
      </c>
      <c r="D940" s="163" t="s">
        <v>1536</v>
      </c>
    </row>
    <row r="941" spans="1:4">
      <c r="A941" s="159">
        <v>497</v>
      </c>
      <c r="B941" s="163" t="s">
        <v>358</v>
      </c>
      <c r="C941" s="159">
        <v>497</v>
      </c>
      <c r="D941" s="163" t="s">
        <v>1537</v>
      </c>
    </row>
    <row r="942" spans="1:4">
      <c r="A942" s="159">
        <v>497.5</v>
      </c>
      <c r="B942" s="163" t="s">
        <v>359</v>
      </c>
      <c r="C942" s="159">
        <v>497.5</v>
      </c>
      <c r="D942" s="163" t="s">
        <v>1538</v>
      </c>
    </row>
    <row r="943" spans="1:4">
      <c r="A943" s="159">
        <v>498</v>
      </c>
      <c r="B943" s="163" t="s">
        <v>360</v>
      </c>
      <c r="C943" s="159">
        <v>498</v>
      </c>
      <c r="D943" s="163" t="s">
        <v>1539</v>
      </c>
    </row>
    <row r="944" spans="1:4">
      <c r="A944" s="159">
        <v>498.5</v>
      </c>
      <c r="B944" s="163" t="s">
        <v>361</v>
      </c>
      <c r="C944" s="159">
        <v>498.5</v>
      </c>
      <c r="D944" s="163" t="s">
        <v>1540</v>
      </c>
    </row>
    <row r="945" spans="1:4">
      <c r="A945" s="159">
        <v>499</v>
      </c>
      <c r="B945" s="163" t="s">
        <v>362</v>
      </c>
      <c r="C945" s="159">
        <v>499</v>
      </c>
      <c r="D945" s="163" t="s">
        <v>1541</v>
      </c>
    </row>
    <row r="946" spans="1:4">
      <c r="A946" s="159">
        <v>499.5</v>
      </c>
      <c r="B946" s="163" t="s">
        <v>363</v>
      </c>
      <c r="C946" s="159">
        <v>499.5</v>
      </c>
      <c r="D946" s="163" t="s">
        <v>1542</v>
      </c>
    </row>
    <row r="947" spans="1:4">
      <c r="A947" s="159">
        <v>500</v>
      </c>
      <c r="B947" s="163" t="s">
        <v>364</v>
      </c>
      <c r="C947" s="159">
        <v>500</v>
      </c>
      <c r="D947" s="163" t="s">
        <v>1543</v>
      </c>
    </row>
  </sheetData>
  <phoneticPr fontId="29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DATA</vt:lpstr>
      <vt:lpstr>Sheet</vt:lpstr>
      <vt:lpstr>Order</vt:lpstr>
      <vt:lpstr>Ohjeet</vt:lpstr>
      <vt:lpstr>Levyt</vt:lpstr>
      <vt:lpstr>weights</vt:lpstr>
      <vt:lpstr>_JK1</vt:lpstr>
      <vt:lpstr>_MV1</vt:lpstr>
      <vt:lpstr>_PP1</vt:lpstr>
      <vt:lpstr>Kerroin1</vt:lpstr>
      <vt:lpstr>M_N1</vt:lpstr>
      <vt:lpstr>Paino1</vt:lpstr>
      <vt:lpstr>Sheet!Print_Area</vt:lpstr>
      <vt:lpstr>YHT1</vt:lpstr>
    </vt:vector>
  </TitlesOfParts>
  <Company>Valmet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/ Kalevi</dc:creator>
  <cp:lastModifiedBy>Tare</cp:lastModifiedBy>
  <cp:lastPrinted>2009-01-30T10:10:14Z</cp:lastPrinted>
  <dcterms:created xsi:type="dcterms:W3CDTF">2002-11-26T06:34:12Z</dcterms:created>
  <dcterms:modified xsi:type="dcterms:W3CDTF">2012-09-15T16:10:56Z</dcterms:modified>
</cp:coreProperties>
</file>